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70" yWindow="195" windowWidth="18795" windowHeight="10740" activeTab="3"/>
  </bookViews>
  <sheets>
    <sheet name="SS 2015 Stand Juli" sheetId="1" r:id="rId1"/>
    <sheet name="Bezirksranking" sheetId="2" r:id="rId2"/>
    <sheet name="Regionsranking" sheetId="3" r:id="rId3"/>
    <sheet name="TVBS" sheetId="4" r:id="rId4"/>
  </sheets>
  <externalReferences>
    <externalReference r:id="rId7"/>
  </externalReferences>
  <definedNames>
    <definedName name="_xlnm.Print_Titles" localSheetId="0">'SS 2015 Stand Juli'!$1:$5</definedName>
    <definedName name="FV_ZWI2010X5.csv" localSheetId="0">'SS 2015 Stand Juli'!$B$1:$I$288</definedName>
  </definedNames>
  <calcPr fullCalcOnLoad="1"/>
</workbook>
</file>

<file path=xl/sharedStrings.xml><?xml version="1.0" encoding="utf-8"?>
<sst xmlns="http://schemas.openxmlformats.org/spreadsheetml/2006/main" count="503" uniqueCount="354">
  <si>
    <t>Rang</t>
  </si>
  <si>
    <t xml:space="preserve">Rangfolge der Gemeinden nach Übernachtungen  </t>
  </si>
  <si>
    <t xml:space="preserve"> Gemeinde</t>
  </si>
  <si>
    <t xml:space="preserve"> Ankünfte</t>
  </si>
  <si>
    <t xml:space="preserve"> Übernachtungen</t>
  </si>
  <si>
    <t xml:space="preserve"> Veränderung gegenüber dem Vorjahr </t>
  </si>
  <si>
    <t xml:space="preserve"> </t>
  </si>
  <si>
    <t xml:space="preserve"> absolut</t>
  </si>
  <si>
    <t xml:space="preserve"> in %</t>
  </si>
  <si>
    <t xml:space="preserve">  Innsbruck                 </t>
  </si>
  <si>
    <t xml:space="preserve">  Eben am Achensee          </t>
  </si>
  <si>
    <t xml:space="preserve">  Tux                       </t>
  </si>
  <si>
    <t xml:space="preserve">  Neustift im Stubaital     </t>
  </si>
  <si>
    <t xml:space="preserve">  Mayrhofen                 </t>
  </si>
  <si>
    <t xml:space="preserve">  Sölden                    </t>
  </si>
  <si>
    <t xml:space="preserve">  Seefeld in Tirol          </t>
  </si>
  <si>
    <t xml:space="preserve">  Kössen                    </t>
  </si>
  <si>
    <t xml:space="preserve">  Grän                      </t>
  </si>
  <si>
    <t xml:space="preserve">  Kirchberg in Tirol        </t>
  </si>
  <si>
    <t xml:space="preserve">  St. Leonhard im Pitztal   </t>
  </si>
  <si>
    <t xml:space="preserve">  Serfaus                   </t>
  </si>
  <si>
    <t xml:space="preserve">  Ellmau                    </t>
  </si>
  <si>
    <t xml:space="preserve">  Kitzbühel                 </t>
  </si>
  <si>
    <t xml:space="preserve">  Achenkirch                </t>
  </si>
  <si>
    <t xml:space="preserve">  Lermoos                   </t>
  </si>
  <si>
    <t xml:space="preserve">  Tannheim                  </t>
  </si>
  <si>
    <t xml:space="preserve">  Fügen                     </t>
  </si>
  <si>
    <t xml:space="preserve">  Längenfeld                </t>
  </si>
  <si>
    <t xml:space="preserve">  Fieberbrunn               </t>
  </si>
  <si>
    <t xml:space="preserve">  Leutasch                  </t>
  </si>
  <si>
    <t xml:space="preserve">  Going am Wilden Kaiser    </t>
  </si>
  <si>
    <t xml:space="preserve">  Kirchdorf in Tirol        </t>
  </si>
  <si>
    <t xml:space="preserve">  Finkenberg                </t>
  </si>
  <si>
    <t xml:space="preserve">  Wildschönau               </t>
  </si>
  <si>
    <t xml:space="preserve">  Fiss                      </t>
  </si>
  <si>
    <t xml:space="preserve">  Imst                      </t>
  </si>
  <si>
    <t xml:space="preserve">  Telfs                     </t>
  </si>
  <si>
    <t xml:space="preserve">  Walchsee                  </t>
  </si>
  <si>
    <t xml:space="preserve">  Thiersee                  </t>
  </si>
  <si>
    <t xml:space="preserve">  Kufstein                  </t>
  </si>
  <si>
    <t xml:space="preserve">  Kaunertal                 </t>
  </si>
  <si>
    <t xml:space="preserve">  Söll                      </t>
  </si>
  <si>
    <t xml:space="preserve">  Bad Häring                </t>
  </si>
  <si>
    <t xml:space="preserve">  Hopfgarten im Brixental   </t>
  </si>
  <si>
    <t xml:space="preserve">  Reith bei Seefeld         </t>
  </si>
  <si>
    <t xml:space="preserve">  Fulpmes                   </t>
  </si>
  <si>
    <t xml:space="preserve">  Aschau im Zillertal       </t>
  </si>
  <si>
    <t xml:space="preserve">  Ehrwald                   </t>
  </si>
  <si>
    <t xml:space="preserve">  Mieming                   </t>
  </si>
  <si>
    <t xml:space="preserve">  Nauders                   </t>
  </si>
  <si>
    <t xml:space="preserve">  Ried im Oberinntal        </t>
  </si>
  <si>
    <t xml:space="preserve">  Gerlos                    </t>
  </si>
  <si>
    <t xml:space="preserve">  Berwang                   </t>
  </si>
  <si>
    <t xml:space="preserve">  Alpbach                   </t>
  </si>
  <si>
    <t xml:space="preserve">  Zell am Ziller            </t>
  </si>
  <si>
    <t xml:space="preserve">  St. Johann in Tirol       </t>
  </si>
  <si>
    <t xml:space="preserve">  Obsteig                   </t>
  </si>
  <si>
    <t xml:space="preserve">  Oberndorf in Tirol        </t>
  </si>
  <si>
    <t xml:space="preserve">  Fügenberg                 </t>
  </si>
  <si>
    <t xml:space="preserve">  Reith im Alpbachtal       </t>
  </si>
  <si>
    <t xml:space="preserve">  Scheffau am Wilden Kaiser </t>
  </si>
  <si>
    <t xml:space="preserve">  Lienz                     </t>
  </si>
  <si>
    <t xml:space="preserve">  Reith bei Kitzbühel       </t>
  </si>
  <si>
    <t xml:space="preserve">  Wenns                     </t>
  </si>
  <si>
    <t xml:space="preserve">  Ebbs                      </t>
  </si>
  <si>
    <t xml:space="preserve">  Ried im Zillertal         </t>
  </si>
  <si>
    <t xml:space="preserve">  Sillian                   </t>
  </si>
  <si>
    <t xml:space="preserve">  Arzl im Pitztal           </t>
  </si>
  <si>
    <t xml:space="preserve">  Oetz                      </t>
  </si>
  <si>
    <t xml:space="preserve">  Kramsach                  </t>
  </si>
  <si>
    <t xml:space="preserve">  Elbigenalp                </t>
  </si>
  <si>
    <t xml:space="preserve">  Götzens                   </t>
  </si>
  <si>
    <t xml:space="preserve">  Westendorf                </t>
  </si>
  <si>
    <t xml:space="preserve">  Schwendau                 </t>
  </si>
  <si>
    <t xml:space="preserve">  Stans                     </t>
  </si>
  <si>
    <t xml:space="preserve">  Matrei in Osttirol        </t>
  </si>
  <si>
    <t xml:space="preserve">  Jerzens                   </t>
  </si>
  <si>
    <t xml:space="preserve">  Uderns                    </t>
  </si>
  <si>
    <t xml:space="preserve">  Galtür                    </t>
  </si>
  <si>
    <t xml:space="preserve">  Waidring                  </t>
  </si>
  <si>
    <t xml:space="preserve">  Hippach                   </t>
  </si>
  <si>
    <t xml:space="preserve">  Nesselwängle              </t>
  </si>
  <si>
    <t xml:space="preserve">  Steinach am Brenner       </t>
  </si>
  <si>
    <t xml:space="preserve">  St. Ulrich am Pillersee   </t>
  </si>
  <si>
    <t xml:space="preserve">  Landeck                   </t>
  </si>
  <si>
    <t xml:space="preserve">  Ladis                     </t>
  </si>
  <si>
    <t xml:space="preserve">  Aurach bei Kitzbühel      </t>
  </si>
  <si>
    <t xml:space="preserve">  Jungholz                  </t>
  </si>
  <si>
    <t xml:space="preserve">  Brixen im Thale           </t>
  </si>
  <si>
    <t xml:space="preserve">  Mutters                   </t>
  </si>
  <si>
    <t xml:space="preserve">  Stumm                     </t>
  </si>
  <si>
    <t xml:space="preserve">  Axams                     </t>
  </si>
  <si>
    <t xml:space="preserve">  Fendels                   </t>
  </si>
  <si>
    <t xml:space="preserve">  Hall in Tirol             </t>
  </si>
  <si>
    <t xml:space="preserve">  Vomp                      </t>
  </si>
  <si>
    <t xml:space="preserve">  Münster                   </t>
  </si>
  <si>
    <t xml:space="preserve">  Kaltenbach                </t>
  </si>
  <si>
    <t xml:space="preserve">  Umhausen                  </t>
  </si>
  <si>
    <t xml:space="preserve">  Wiesing                   </t>
  </si>
  <si>
    <t xml:space="preserve">  Lans                      </t>
  </si>
  <si>
    <t xml:space="preserve">  Pfunds                    </t>
  </si>
  <si>
    <t xml:space="preserve">  Hainzenberg               </t>
  </si>
  <si>
    <t xml:space="preserve">  Wildermieming             </t>
  </si>
  <si>
    <t xml:space="preserve">  Natters                   </t>
  </si>
  <si>
    <t xml:space="preserve">  Hart im Zillertal         </t>
  </si>
  <si>
    <t xml:space="preserve">  Lavant                    </t>
  </si>
  <si>
    <t xml:space="preserve">  Weerberg                  </t>
  </si>
  <si>
    <t xml:space="preserve">  Jochberg                  </t>
  </si>
  <si>
    <t xml:space="preserve">  Mieders                   </t>
  </si>
  <si>
    <t xml:space="preserve">  Biberwier                 </t>
  </si>
  <si>
    <t xml:space="preserve">  Rum                       </t>
  </si>
  <si>
    <t xml:space="preserve">  Schattwald                </t>
  </si>
  <si>
    <t xml:space="preserve">  Fließ                     </t>
  </si>
  <si>
    <t xml:space="preserve">  Wörgl                     </t>
  </si>
  <si>
    <t xml:space="preserve">  Zirl                      </t>
  </si>
  <si>
    <t xml:space="preserve">  Wängle                    </t>
  </si>
  <si>
    <t xml:space="preserve">  Haiming                   </t>
  </si>
  <si>
    <t xml:space="preserve">  Ramsau im Zillertal       </t>
  </si>
  <si>
    <t xml:space="preserve">  St. Anton am Arlberg      </t>
  </si>
  <si>
    <t xml:space="preserve">  Sautens                   </t>
  </si>
  <si>
    <t xml:space="preserve">  Zellberg                  </t>
  </si>
  <si>
    <t xml:space="preserve">  Mils                      </t>
  </si>
  <si>
    <t xml:space="preserve">  Reutte                    </t>
  </si>
  <si>
    <t xml:space="preserve">  Höfen                     </t>
  </si>
  <si>
    <t xml:space="preserve">  Absam                     </t>
  </si>
  <si>
    <t xml:space="preserve">  Weißenbach am Lech        </t>
  </si>
  <si>
    <t xml:space="preserve">  Holzgau                   </t>
  </si>
  <si>
    <t xml:space="preserve">  Matrei am Brenner         </t>
  </si>
  <si>
    <t xml:space="preserve">  Pettneu am Arlberg        </t>
  </si>
  <si>
    <t xml:space="preserve">  St. Jakob in Defereggen   </t>
  </si>
  <si>
    <t xml:space="preserve">  Zams                      </t>
  </si>
  <si>
    <t xml:space="preserve">  Trins                     </t>
  </si>
  <si>
    <t xml:space="preserve">  Kappl                     </t>
  </si>
  <si>
    <t xml:space="preserve">  Bach                      </t>
  </si>
  <si>
    <t xml:space="preserve">  Zöblen                    </t>
  </si>
  <si>
    <t xml:space="preserve">  Karrösten                 </t>
  </si>
  <si>
    <t xml:space="preserve">  Breitenwang               </t>
  </si>
  <si>
    <t xml:space="preserve">  St. Jakob in Haus         </t>
  </si>
  <si>
    <t xml:space="preserve">  Schwendt                  </t>
  </si>
  <si>
    <t xml:space="preserve">  Nassereith                </t>
  </si>
  <si>
    <t xml:space="preserve">  Steeg                     </t>
  </si>
  <si>
    <t xml:space="preserve">  Brandenberg               </t>
  </si>
  <si>
    <t xml:space="preserve">  See                       </t>
  </si>
  <si>
    <t xml:space="preserve">  Telfes im Stubai          </t>
  </si>
  <si>
    <t xml:space="preserve">  Weer                      </t>
  </si>
  <si>
    <t xml:space="preserve">  Obertilliach              </t>
  </si>
  <si>
    <t xml:space="preserve">  Mühlbachl                 </t>
  </si>
  <si>
    <t xml:space="preserve">  Kals am Großglockner      </t>
  </si>
  <si>
    <t xml:space="preserve">  Strass im Zillertal       </t>
  </si>
  <si>
    <t xml:space="preserve">  Kirchbichl                </t>
  </si>
  <si>
    <t xml:space="preserve">  Breitenbach am Inn        </t>
  </si>
  <si>
    <t xml:space="preserve">  Tarrenz                   </t>
  </si>
  <si>
    <t xml:space="preserve">  Scharnitz                 </t>
  </si>
  <si>
    <t xml:space="preserve">  Hopfgarten in Defereggen  </t>
  </si>
  <si>
    <t xml:space="preserve">  Bichlbach                 </t>
  </si>
  <si>
    <t xml:space="preserve">  Tulfes                    </t>
  </si>
  <si>
    <t xml:space="preserve">  Prägraten am Großvenediger</t>
  </si>
  <si>
    <t xml:space="preserve">  Oberperfuss               </t>
  </si>
  <si>
    <t xml:space="preserve">  Gnadenwald                </t>
  </si>
  <si>
    <t xml:space="preserve">  Angath                    </t>
  </si>
  <si>
    <t xml:space="preserve">  Prutz                     </t>
  </si>
  <si>
    <t xml:space="preserve">  Amlach                    </t>
  </si>
  <si>
    <t xml:space="preserve">  Iselsberg-Stronach        </t>
  </si>
  <si>
    <t xml:space="preserve">  Rinn                      </t>
  </si>
  <si>
    <t xml:space="preserve">  Jenbach                   </t>
  </si>
  <si>
    <t xml:space="preserve">  Radfeld                   </t>
  </si>
  <si>
    <t xml:space="preserve">  Schlitters                </t>
  </si>
  <si>
    <t xml:space="preserve">  Gries am Brenner          </t>
  </si>
  <si>
    <t xml:space="preserve">  Wattens                   </t>
  </si>
  <si>
    <t xml:space="preserve">  Niederndorf               </t>
  </si>
  <si>
    <t xml:space="preserve">  Stummerberg               </t>
  </si>
  <si>
    <t xml:space="preserve">  Aldrans                   </t>
  </si>
  <si>
    <t xml:space="preserve">  Schönberg im Stubaital    </t>
  </si>
  <si>
    <t xml:space="preserve">  Pfons                     </t>
  </si>
  <si>
    <t xml:space="preserve">  Gaimberg                  </t>
  </si>
  <si>
    <t xml:space="preserve">  Kematen in Tirol          </t>
  </si>
  <si>
    <t xml:space="preserve">  Virgen                    </t>
  </si>
  <si>
    <t xml:space="preserve">  Patsch                    </t>
  </si>
  <si>
    <t xml:space="preserve">  Mariastein                </t>
  </si>
  <si>
    <t xml:space="preserve">  Langkampfen               </t>
  </si>
  <si>
    <t xml:space="preserve">  Thaur                     </t>
  </si>
  <si>
    <t xml:space="preserve">  Hochfilzen                </t>
  </si>
  <si>
    <t xml:space="preserve">  Schwaz                    </t>
  </si>
  <si>
    <t xml:space="preserve">  Pinswang                  </t>
  </si>
  <si>
    <t xml:space="preserve">  Pill                      </t>
  </si>
  <si>
    <t xml:space="preserve">  Kolsassberg               </t>
  </si>
  <si>
    <t xml:space="preserve">  Birgitz                   </t>
  </si>
  <si>
    <t xml:space="preserve">  Innervillgraten           </t>
  </si>
  <si>
    <t xml:space="preserve">  Ehenbichl                 </t>
  </si>
  <si>
    <t xml:space="preserve">  Heiterwang                </t>
  </si>
  <si>
    <t xml:space="preserve">  Schwoich                  </t>
  </si>
  <si>
    <t xml:space="preserve">  Erl                       </t>
  </si>
  <si>
    <t xml:space="preserve">  Lechaschau                </t>
  </si>
  <si>
    <t xml:space="preserve">  Volders                   </t>
  </si>
  <si>
    <t xml:space="preserve">  Gries im Sellrain         </t>
  </si>
  <si>
    <t xml:space="preserve">  Obernberg am Brenner      </t>
  </si>
  <si>
    <t xml:space="preserve">  Flirsch                   </t>
  </si>
  <si>
    <t xml:space="preserve">  Rietz                     </t>
  </si>
  <si>
    <t xml:space="preserve">  Heinfels                  </t>
  </si>
  <si>
    <t xml:space="preserve">  Gschnitz                  </t>
  </si>
  <si>
    <t xml:space="preserve">  St. Veit in Defereggen    </t>
  </si>
  <si>
    <t xml:space="preserve">  Brandberg                 </t>
  </si>
  <si>
    <t xml:space="preserve">  Itter                     </t>
  </si>
  <si>
    <t xml:space="preserve">  Hatting                   </t>
  </si>
  <si>
    <t xml:space="preserve">  Kartitsch                 </t>
  </si>
  <si>
    <t xml:space="preserve">  Roppen                    </t>
  </si>
  <si>
    <t xml:space="preserve">  Steinberg am Rofan        </t>
  </si>
  <si>
    <t xml:space="preserve">  Rettenschöss              </t>
  </si>
  <si>
    <t xml:space="preserve">  Silz                      </t>
  </si>
  <si>
    <t xml:space="preserve">  Pfaffenhofen              </t>
  </si>
  <si>
    <t xml:space="preserve">  Tristach                  </t>
  </si>
  <si>
    <t xml:space="preserve">  Kauns                     </t>
  </si>
  <si>
    <t xml:space="preserve">  Gerlosberg                </t>
  </si>
  <si>
    <t xml:space="preserve">  Ampass                    </t>
  </si>
  <si>
    <t xml:space="preserve">  Kolsass                   </t>
  </si>
  <si>
    <t xml:space="preserve">  Inzing                    </t>
  </si>
  <si>
    <t xml:space="preserve">  Anras                     </t>
  </si>
  <si>
    <t xml:space="preserve">  Navis                     </t>
  </si>
  <si>
    <t xml:space="preserve">  Strengen                  </t>
  </si>
  <si>
    <t xml:space="preserve">  Hinterhornbach            </t>
  </si>
  <si>
    <t xml:space="preserve">  Oberhofen im Inntal       </t>
  </si>
  <si>
    <t xml:space="preserve">  Terfens                   </t>
  </si>
  <si>
    <t xml:space="preserve">  Leisach                   </t>
  </si>
  <si>
    <t xml:space="preserve">  Häselgehr                 </t>
  </si>
  <si>
    <t xml:space="preserve">  Stams                     </t>
  </si>
  <si>
    <t xml:space="preserve">  Ellbögen                  </t>
  </si>
  <si>
    <t xml:space="preserve">  Angerberg                 </t>
  </si>
  <si>
    <t xml:space="preserve">  Rohrberg                  </t>
  </si>
  <si>
    <t xml:space="preserve">  Pfafflar                  </t>
  </si>
  <si>
    <t xml:space="preserve">  Strassen                  </t>
  </si>
  <si>
    <t xml:space="preserve">  Pettnau                   </t>
  </si>
  <si>
    <t xml:space="preserve">  Vorderhornbach            </t>
  </si>
  <si>
    <t xml:space="preserve">  Stanzach                  </t>
  </si>
  <si>
    <t xml:space="preserve">  Brixlegg                  </t>
  </si>
  <si>
    <t xml:space="preserve">  Kaunerberg                </t>
  </si>
  <si>
    <t xml:space="preserve">  Schmirn                   </t>
  </si>
  <si>
    <t xml:space="preserve">  Mils bei Imst             </t>
  </si>
  <si>
    <t xml:space="preserve">  Kundl                     </t>
  </si>
  <si>
    <t xml:space="preserve">  Musau                     </t>
  </si>
  <si>
    <t xml:space="preserve">  Völs                      </t>
  </si>
  <si>
    <t xml:space="preserve">  Unterperfuss              </t>
  </si>
  <si>
    <t xml:space="preserve">  Außervillgraten           </t>
  </si>
  <si>
    <t xml:space="preserve">  Dölsach                   </t>
  </si>
  <si>
    <t xml:space="preserve">  Thurn                     </t>
  </si>
  <si>
    <t xml:space="preserve">  Wattenberg                </t>
  </si>
  <si>
    <t xml:space="preserve">  Nikolsdorf                </t>
  </si>
  <si>
    <t xml:space="preserve">  Nußdorf-Debant            </t>
  </si>
  <si>
    <t xml:space="preserve">  Namlos                    </t>
  </si>
  <si>
    <t xml:space="preserve">  Sellrain                  </t>
  </si>
  <si>
    <t xml:space="preserve">  Elmen                     </t>
  </si>
  <si>
    <t xml:space="preserve">  Gramais                   </t>
  </si>
  <si>
    <t xml:space="preserve">  Ischgl                    </t>
  </si>
  <si>
    <t xml:space="preserve">  St. Sigmund im Sellrain   </t>
  </si>
  <si>
    <t xml:space="preserve">  Imsterberg                </t>
  </si>
  <si>
    <t xml:space="preserve">  Pflach                    </t>
  </si>
  <si>
    <t xml:space="preserve">  Bruck am Ziller           </t>
  </si>
  <si>
    <t xml:space="preserve">  Assling                   </t>
  </si>
  <si>
    <t xml:space="preserve">  Grinzens                  </t>
  </si>
  <si>
    <t xml:space="preserve">  Schlaiten                 </t>
  </si>
  <si>
    <t xml:space="preserve">  Vils                      </t>
  </si>
  <si>
    <t xml:space="preserve">  Grins                     </t>
  </si>
  <si>
    <t xml:space="preserve">  Tösens                    </t>
  </si>
  <si>
    <t xml:space="preserve">  Kaisers                   </t>
  </si>
  <si>
    <t xml:space="preserve">  Niederndorferberg         </t>
  </si>
  <si>
    <t xml:space="preserve">  Tobadill                  </t>
  </si>
  <si>
    <t xml:space="preserve">  Sistrans                  </t>
  </si>
  <si>
    <t xml:space="preserve">  Flaurling                 </t>
  </si>
  <si>
    <t xml:space="preserve">  Rattenberg                </t>
  </si>
  <si>
    <t xml:space="preserve">  Untertilliach             </t>
  </si>
  <si>
    <t xml:space="preserve">  Spiss                     </t>
  </si>
  <si>
    <t xml:space="preserve">  Karres                    </t>
  </si>
  <si>
    <t xml:space="preserve">  Vals                      </t>
  </si>
  <si>
    <t xml:space="preserve">  Gallzein                  </t>
  </si>
  <si>
    <t xml:space="preserve">  Faggen                    </t>
  </si>
  <si>
    <t xml:space="preserve">  Ainet                     </t>
  </si>
  <si>
    <t xml:space="preserve">  Schönwies                 </t>
  </si>
  <si>
    <t xml:space="preserve">  Oberlienz                 </t>
  </si>
  <si>
    <t xml:space="preserve">  Pians                     </t>
  </si>
  <si>
    <t xml:space="preserve">  Mötz                      </t>
  </si>
  <si>
    <t xml:space="preserve">  Fritzens                  </t>
  </si>
  <si>
    <t xml:space="preserve">  Forchach                  </t>
  </si>
  <si>
    <t xml:space="preserve">  Baumkirchen               </t>
  </si>
  <si>
    <t xml:space="preserve">  Stanz bei Landeck         </t>
  </si>
  <si>
    <t xml:space="preserve">  Abfaltersbach             </t>
  </si>
  <si>
    <t xml:space="preserve">  St. Johann im Walde       </t>
  </si>
  <si>
    <t xml:space="preserve">  Polling in Tirol          </t>
  </si>
  <si>
    <t xml:space="preserve">      . </t>
  </si>
  <si>
    <t xml:space="preserve">  Ranggen                   </t>
  </si>
  <si>
    <t>Quelle: Landesstatistik Tirol</t>
  </si>
  <si>
    <t xml:space="preserve">  </t>
  </si>
  <si>
    <t>Tourismus-Statistik</t>
  </si>
  <si>
    <t xml:space="preserve">  bis</t>
  </si>
  <si>
    <t xml:space="preserve">  Buch in Tirol             </t>
  </si>
  <si>
    <t>Bezirksranking</t>
  </si>
  <si>
    <t>Tirol Ranking</t>
  </si>
  <si>
    <t>Gemeinde</t>
  </si>
  <si>
    <t>Ankünfte</t>
  </si>
  <si>
    <t>Nächtigungen</t>
  </si>
  <si>
    <t>Veränderung</t>
  </si>
  <si>
    <t>Aufenthaltsdauer</t>
  </si>
  <si>
    <t>LZ-Talboden</t>
  </si>
  <si>
    <t>HOPUT</t>
  </si>
  <si>
    <t>NPHT</t>
  </si>
  <si>
    <t>DEF</t>
  </si>
  <si>
    <t>Bezirk</t>
  </si>
  <si>
    <t>Region</t>
  </si>
  <si>
    <t>Deferregen</t>
  </si>
  <si>
    <t>in Tagen</t>
  </si>
  <si>
    <t>Summe</t>
  </si>
  <si>
    <t>Nationalpark Hohe Tauern</t>
  </si>
  <si>
    <t>Hochpustertal</t>
  </si>
  <si>
    <t>Lienzer Dolomiten</t>
  </si>
  <si>
    <t xml:space="preserve">Reihung der Verbände nach Nächtigungen  </t>
  </si>
  <si>
    <t>Tourismusverband</t>
  </si>
  <si>
    <t xml:space="preserve"> Veränderung</t>
  </si>
  <si>
    <t xml:space="preserve"> Nächtigungen</t>
  </si>
  <si>
    <t xml:space="preserve"> Insgesamt</t>
  </si>
  <si>
    <t xml:space="preserve">TIROL                           </t>
  </si>
  <si>
    <t>Innsbruck und seine Feriendörfer</t>
  </si>
  <si>
    <t xml:space="preserve">Seefeld                         </t>
  </si>
  <si>
    <t xml:space="preserve">Wilder Kaiser                   </t>
  </si>
  <si>
    <t xml:space="preserve">Achensee                        </t>
  </si>
  <si>
    <t xml:space="preserve">Erste Ferienregion im Zillertal </t>
  </si>
  <si>
    <t xml:space="preserve">Osttirol                        </t>
  </si>
  <si>
    <t xml:space="preserve">Mayrhofen                       </t>
  </si>
  <si>
    <t xml:space="preserve">Tiroler Zugspitz Arena          </t>
  </si>
  <si>
    <t xml:space="preserve">Ötztal Tourismus                </t>
  </si>
  <si>
    <t xml:space="preserve">Tiroler Oberland                </t>
  </si>
  <si>
    <t xml:space="preserve">Kitzbüheler Alpen-Brixental     </t>
  </si>
  <si>
    <t xml:space="preserve">Tannheimer Tal                  </t>
  </si>
  <si>
    <t xml:space="preserve">Kaiserwinkl                     </t>
  </si>
  <si>
    <t xml:space="preserve">Ferienland Kufstein             </t>
  </si>
  <si>
    <t xml:space="preserve">Kitzbühel Tourismus             </t>
  </si>
  <si>
    <t xml:space="preserve">Alpbachtal und Tiroler Seenland </t>
  </si>
  <si>
    <t xml:space="preserve">Serfaus-Fiss-Ladis              </t>
  </si>
  <si>
    <t xml:space="preserve">Stubai Tirol                    </t>
  </si>
  <si>
    <t>Kitzbüheler Alpen, St.Johann,...</t>
  </si>
  <si>
    <t xml:space="preserve">Pillerseetal                    </t>
  </si>
  <si>
    <t xml:space="preserve">Wildschönau                     </t>
  </si>
  <si>
    <t xml:space="preserve">Imst Tourismus                  </t>
  </si>
  <si>
    <t xml:space="preserve">Zell-Gerlos, Zillertal Arena    </t>
  </si>
  <si>
    <t xml:space="preserve">Lechtal                         </t>
  </si>
  <si>
    <t xml:space="preserve">Naturparkregion Reutte          </t>
  </si>
  <si>
    <t xml:space="preserve">Tux - Finkenberg                </t>
  </si>
  <si>
    <t xml:space="preserve">Silberregion Karwendel          </t>
  </si>
  <si>
    <t xml:space="preserve">Paznaun - Ischgl                </t>
  </si>
  <si>
    <t xml:space="preserve">Ferienregion Hohe Salve         </t>
  </si>
  <si>
    <t xml:space="preserve">Pitztal                         </t>
  </si>
  <si>
    <t xml:space="preserve">Region Hall- Wattens            </t>
  </si>
  <si>
    <t xml:space="preserve">Tirol West                      </t>
  </si>
  <si>
    <t xml:space="preserve">Wipptal                         </t>
  </si>
  <si>
    <t xml:space="preserve">St. Anton am Arlberg            </t>
  </si>
  <si>
    <t>Jahre</t>
  </si>
  <si>
    <t>Ergebnis für Tourismusverbände -  Sommer 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</si>
</sst>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[Red]\-#,##0\ "/>
    <numFmt numFmtId="173" formatCode="0.0"/>
    <numFmt numFmtId="174" formatCode="#,##0.0_ ;[Red]\-#,##0.0\ "/>
    <numFmt numFmtId="175" formatCode="yyyymm"/>
    <numFmt numFmtId="176" formatCode="yymm"/>
    <numFmt numFmtId="177" formatCode="mmm\ yyyy"/>
    <numFmt numFmtId="178" formatCode="[$-407]dddd\,\ d\.\ mmmm\ yyyy"/>
    <numFmt numFmtId="179" formatCode="0.00_ ;[Red]\-0.00\ "/>
    <numFmt numFmtId="180" formatCode="0.0_ ;[Red]\-0.0\ "/>
    <numFmt numFmtId="181" formatCode="0.000000"/>
    <numFmt numFmtId="182" formatCode="0.00000"/>
    <numFmt numFmtId="183" formatCode="0.0000"/>
    <numFmt numFmtId="184" formatCode="0.000"/>
    <numFmt numFmtId="185" formatCode="0.0000000"/>
  </numFmts>
  <fonts count="41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2">
    <xf numFmtId="0" fontId="0" fillId="0" borderId="0" xfId="0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/>
    </xf>
    <xf numFmtId="174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72" fontId="0" fillId="36" borderId="10" xfId="0" applyNumberFormat="1" applyFill="1" applyBorder="1" applyAlignment="1">
      <alignment/>
    </xf>
    <xf numFmtId="174" fontId="0" fillId="36" borderId="10" xfId="0" applyNumberFormat="1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35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19" fillId="0" borderId="0" xfId="0" applyFont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173" fontId="19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centerContinuous"/>
    </xf>
    <xf numFmtId="173" fontId="20" fillId="0" borderId="0" xfId="0" applyNumberFormat="1" applyFont="1" applyAlignment="1">
      <alignment horizontal="centerContinuous"/>
    </xf>
    <xf numFmtId="3" fontId="2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36" borderId="0" xfId="0" applyFill="1" applyAlignment="1">
      <alignment/>
    </xf>
    <xf numFmtId="179" fontId="0" fillId="36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21" fillId="0" borderId="0" xfId="51" applyNumberFormat="1" applyFont="1">
      <alignment/>
      <protection/>
    </xf>
    <xf numFmtId="3" fontId="2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3" fontId="0" fillId="0" borderId="10" xfId="0" applyNumberFormat="1" applyBorder="1" applyAlignment="1">
      <alignment/>
    </xf>
    <xf numFmtId="0" fontId="0" fillId="33" borderId="0" xfId="0" applyFont="1" applyFill="1" applyAlignment="1">
      <alignment/>
    </xf>
    <xf numFmtId="173" fontId="0" fillId="36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173" fontId="0" fillId="35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172" fontId="2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80" fontId="0" fillId="0" borderId="0" xfId="0" applyNumberFormat="1" applyAlignment="1">
      <alignment/>
    </xf>
    <xf numFmtId="172" fontId="0" fillId="36" borderId="0" xfId="0" applyNumberFormat="1" applyFill="1" applyAlignment="1">
      <alignment/>
    </xf>
    <xf numFmtId="180" fontId="0" fillId="36" borderId="0" xfId="0" applyNumberForma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Saisonen Stand Juni  2000 - 2015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43"/>
          <c:w val="0.806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TVBS!$A$47</c:f>
              <c:strCache>
                <c:ptCount val="1"/>
                <c:pt idx="0">
                  <c:v>Jahre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TVBS!$A$48:$A$63</c:f>
              <c:numCache/>
            </c:numRef>
          </c:val>
        </c:ser>
        <c:ser>
          <c:idx val="1"/>
          <c:order val="1"/>
          <c:tx>
            <c:strRef>
              <c:f>TVBS!$B$47</c:f>
              <c:strCache>
                <c:ptCount val="1"/>
                <c:pt idx="0">
                  <c:v>Nächtigungen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TVBS!$B$48:$B$63</c:f>
              <c:numCache/>
            </c:numRef>
          </c:val>
        </c:ser>
        <c:axId val="12267803"/>
        <c:axId val="43301364"/>
      </c:bar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01364"/>
        <c:crosses val="autoZero"/>
        <c:auto val="1"/>
        <c:lblOffset val="100"/>
        <c:tickLblSkip val="1"/>
        <c:noMultiLvlLbl val="0"/>
      </c:catAx>
      <c:valAx>
        <c:axId val="43301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67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2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47</xdr:row>
      <xdr:rowOff>104775</xdr:rowOff>
    </xdr:from>
    <xdr:to>
      <xdr:col>10</xdr:col>
      <xdr:colOff>438150</xdr:colOff>
      <xdr:row>61</xdr:row>
      <xdr:rowOff>180975</xdr:rowOff>
    </xdr:to>
    <xdr:graphicFrame>
      <xdr:nvGraphicFramePr>
        <xdr:cNvPr id="1" name="Diagramm 2"/>
        <xdr:cNvGraphicFramePr/>
      </xdr:nvGraphicFramePr>
      <xdr:xfrm>
        <a:off x="3514725" y="7867650"/>
        <a:ext cx="5962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at%20Jun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 2015 Monat"/>
      <sheetName val="Bezirksranking"/>
      <sheetName val="Regionsranking"/>
      <sheetName val="TVBs Juni 2015"/>
    </sheetNames>
    <sheetDataSet>
      <sheetData sheetId="3">
        <row r="48">
          <cell r="A48">
            <v>2000</v>
          </cell>
          <cell r="B48">
            <v>133758</v>
          </cell>
        </row>
        <row r="49">
          <cell r="A49">
            <v>2001</v>
          </cell>
          <cell r="B49">
            <v>133127</v>
          </cell>
        </row>
        <row r="50">
          <cell r="A50">
            <v>2002</v>
          </cell>
          <cell r="B50">
            <v>120894</v>
          </cell>
        </row>
        <row r="51">
          <cell r="A51">
            <v>2003</v>
          </cell>
          <cell r="B51">
            <v>147606</v>
          </cell>
        </row>
        <row r="52">
          <cell r="A52">
            <v>2004</v>
          </cell>
          <cell r="B52">
            <v>133130</v>
          </cell>
        </row>
        <row r="53">
          <cell r="A53">
            <v>2005</v>
          </cell>
          <cell r="B53">
            <v>122354</v>
          </cell>
        </row>
        <row r="54">
          <cell r="A54">
            <v>2006</v>
          </cell>
          <cell r="B54">
            <v>126950</v>
          </cell>
        </row>
        <row r="55">
          <cell r="A55">
            <v>2007</v>
          </cell>
          <cell r="B55">
            <v>128489</v>
          </cell>
        </row>
        <row r="56">
          <cell r="A56">
            <v>2008</v>
          </cell>
          <cell r="B56">
            <v>122247</v>
          </cell>
        </row>
        <row r="57">
          <cell r="A57">
            <v>2009</v>
          </cell>
          <cell r="B57">
            <v>127317</v>
          </cell>
        </row>
        <row r="58">
          <cell r="A58">
            <v>2010</v>
          </cell>
          <cell r="B58">
            <v>114339</v>
          </cell>
        </row>
        <row r="59">
          <cell r="A59">
            <v>2011</v>
          </cell>
          <cell r="B59">
            <v>130268</v>
          </cell>
        </row>
        <row r="60">
          <cell r="A60">
            <v>2012</v>
          </cell>
          <cell r="B60">
            <v>129259</v>
          </cell>
        </row>
        <row r="61">
          <cell r="A61">
            <v>2013</v>
          </cell>
          <cell r="B61">
            <v>109245</v>
          </cell>
        </row>
        <row r="62">
          <cell r="A62">
            <v>2014</v>
          </cell>
          <cell r="B62">
            <v>131405</v>
          </cell>
        </row>
        <row r="63">
          <cell r="A63">
            <v>2015</v>
          </cell>
          <cell r="B63">
            <v>124987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288"/>
  <sheetViews>
    <sheetView zoomScalePageLayoutView="0" workbookViewId="0" topLeftCell="A25">
      <selection activeCell="A45" activeCellId="30" sqref="A65:J65 A72:J72 A78:J78 A97:J97 A106:J106 A122:J122 A135:J135 A139:J139 A160:J160 A162:J162 A168:J168 A172:J172 A181:J181 A183:J183 A190:J192 A196:J196 A219:J219 A230:J230 A232:J232 A234:J234 A239:J239 A242:J242 A246:J246 A249:J249 A253:J253 A257:J257 A263:J263 A275:J275 A281:J281 A283:J283 A45:J45"/>
    </sheetView>
  </sheetViews>
  <sheetFormatPr defaultColWidth="11.421875" defaultRowHeight="12.75"/>
  <cols>
    <col min="3" max="3" width="19.28125" style="0" bestFit="1" customWidth="1"/>
    <col min="5" max="5" width="14.421875" style="0" bestFit="1" customWidth="1"/>
    <col min="6" max="6" width="15.7109375" style="0" customWidth="1"/>
    <col min="7" max="7" width="11.421875" style="2" customWidth="1"/>
    <col min="9" max="9" width="11.421875" style="2" customWidth="1"/>
    <col min="14" max="14" width="12.8515625" style="0" customWidth="1"/>
  </cols>
  <sheetData>
    <row r="1" spans="2:9" ht="12.75">
      <c r="B1" t="s">
        <v>290</v>
      </c>
      <c r="C1">
        <v>201505</v>
      </c>
      <c r="D1" t="s">
        <v>291</v>
      </c>
      <c r="E1">
        <v>201506</v>
      </c>
      <c r="G1"/>
      <c r="I1"/>
    </row>
    <row r="2" spans="2:14" ht="12.75">
      <c r="B2" t="s">
        <v>1</v>
      </c>
      <c r="M2" s="4"/>
      <c r="N2" s="4"/>
    </row>
    <row r="3" spans="2:9" ht="12.75">
      <c r="B3" t="s">
        <v>0</v>
      </c>
      <c r="C3" t="s">
        <v>2</v>
      </c>
      <c r="D3" t="s">
        <v>3</v>
      </c>
      <c r="E3" t="s">
        <v>4</v>
      </c>
      <c r="F3" t="s">
        <v>5</v>
      </c>
      <c r="G3" s="3"/>
      <c r="H3" s="3"/>
      <c r="I3" s="3"/>
    </row>
    <row r="4" spans="3:9" ht="12.75">
      <c r="C4" t="s">
        <v>6</v>
      </c>
      <c r="D4" t="s">
        <v>6</v>
      </c>
      <c r="E4" t="s">
        <v>6</v>
      </c>
      <c r="F4" s="3" t="s">
        <v>3</v>
      </c>
      <c r="G4" s="3" t="s">
        <v>6</v>
      </c>
      <c r="H4" s="3" t="s">
        <v>4</v>
      </c>
      <c r="I4" s="3"/>
    </row>
    <row r="5" spans="3:9" ht="12.75">
      <c r="C5" t="s">
        <v>6</v>
      </c>
      <c r="D5" t="s">
        <v>6</v>
      </c>
      <c r="E5" t="s">
        <v>6</v>
      </c>
      <c r="F5" t="s">
        <v>7</v>
      </c>
      <c r="G5" s="2" t="s">
        <v>8</v>
      </c>
      <c r="H5" t="s">
        <v>7</v>
      </c>
      <c r="I5" s="2" t="s">
        <v>8</v>
      </c>
    </row>
    <row r="6" spans="3:8" ht="12.75">
      <c r="C6" s="1"/>
      <c r="D6" s="1"/>
      <c r="E6" s="1"/>
      <c r="F6" s="1"/>
      <c r="H6" s="1"/>
    </row>
    <row r="7" spans="2:10" ht="12.75">
      <c r="B7">
        <v>1</v>
      </c>
      <c r="C7" s="1" t="s">
        <v>9</v>
      </c>
      <c r="D7" s="1">
        <v>170125</v>
      </c>
      <c r="E7" s="1">
        <v>265960</v>
      </c>
      <c r="F7" s="1">
        <v>17408</v>
      </c>
      <c r="G7" s="2">
        <v>11.4</v>
      </c>
      <c r="H7" s="1">
        <v>24991</v>
      </c>
      <c r="I7" s="2">
        <v>10.4</v>
      </c>
      <c r="J7" s="50">
        <f>E7/D7</f>
        <v>1.563321087435709</v>
      </c>
    </row>
    <row r="8" spans="2:10" ht="12.75">
      <c r="B8">
        <v>2</v>
      </c>
      <c r="C8" s="1" t="s">
        <v>10</v>
      </c>
      <c r="D8" s="1">
        <v>42279</v>
      </c>
      <c r="E8" s="1">
        <v>170282</v>
      </c>
      <c r="F8" s="1">
        <v>1332</v>
      </c>
      <c r="G8" s="2">
        <v>3.3</v>
      </c>
      <c r="H8" s="1">
        <v>5976</v>
      </c>
      <c r="I8" s="2">
        <v>3.6</v>
      </c>
      <c r="J8" s="50">
        <f aca="true" t="shared" si="0" ref="J8:J71">E8/D8</f>
        <v>4.027578703375198</v>
      </c>
    </row>
    <row r="9" spans="2:10" ht="12.75">
      <c r="B9">
        <v>3</v>
      </c>
      <c r="C9" s="1" t="s">
        <v>15</v>
      </c>
      <c r="D9" s="1">
        <v>46425</v>
      </c>
      <c r="E9" s="1">
        <v>161490</v>
      </c>
      <c r="F9" s="1">
        <v>7884</v>
      </c>
      <c r="G9" s="2">
        <v>20.5</v>
      </c>
      <c r="H9" s="1">
        <v>43053</v>
      </c>
      <c r="I9" s="2">
        <v>36.4</v>
      </c>
      <c r="J9" s="50">
        <f t="shared" si="0"/>
        <v>3.478513731825525</v>
      </c>
    </row>
    <row r="10" spans="2:13" ht="12.75">
      <c r="B10">
        <v>4</v>
      </c>
      <c r="C10" s="1" t="s">
        <v>13</v>
      </c>
      <c r="D10" s="1">
        <v>29599</v>
      </c>
      <c r="E10" s="1">
        <v>120168</v>
      </c>
      <c r="F10" s="1">
        <v>3915</v>
      </c>
      <c r="G10" s="2">
        <v>15.2</v>
      </c>
      <c r="H10" s="1">
        <v>8525</v>
      </c>
      <c r="I10" s="2">
        <v>7.6</v>
      </c>
      <c r="J10" s="50">
        <f t="shared" si="0"/>
        <v>4.059866887394844</v>
      </c>
      <c r="M10" s="4"/>
    </row>
    <row r="11" spans="2:10" ht="12.75">
      <c r="B11">
        <v>5</v>
      </c>
      <c r="C11" s="1" t="s">
        <v>18</v>
      </c>
      <c r="D11" s="1">
        <v>23850</v>
      </c>
      <c r="E11" s="1">
        <v>91278</v>
      </c>
      <c r="F11" s="1">
        <v>-343</v>
      </c>
      <c r="G11" s="2">
        <v>-1.4</v>
      </c>
      <c r="H11" s="1">
        <v>378</v>
      </c>
      <c r="I11" s="2">
        <v>0.4</v>
      </c>
      <c r="J11" s="50">
        <f t="shared" si="0"/>
        <v>3.8271698113207546</v>
      </c>
    </row>
    <row r="12" spans="2:10" ht="12.75">
      <c r="B12">
        <v>6</v>
      </c>
      <c r="C12" s="1" t="s">
        <v>22</v>
      </c>
      <c r="D12" s="1">
        <v>29629</v>
      </c>
      <c r="E12" s="1">
        <v>84034</v>
      </c>
      <c r="F12" s="1">
        <v>332</v>
      </c>
      <c r="G12" s="2">
        <v>1.1</v>
      </c>
      <c r="H12" s="1">
        <v>-4662</v>
      </c>
      <c r="I12" s="2">
        <v>-5.3</v>
      </c>
      <c r="J12" s="50">
        <f t="shared" si="0"/>
        <v>2.8362077694151</v>
      </c>
    </row>
    <row r="13" spans="2:10" ht="12.75">
      <c r="B13">
        <v>7</v>
      </c>
      <c r="C13" s="1" t="s">
        <v>21</v>
      </c>
      <c r="D13" s="1">
        <v>16830</v>
      </c>
      <c r="E13" s="1">
        <v>83359</v>
      </c>
      <c r="F13" s="1">
        <v>296</v>
      </c>
      <c r="G13" s="2">
        <v>1.8</v>
      </c>
      <c r="H13" s="1">
        <v>8320</v>
      </c>
      <c r="I13" s="2">
        <v>11.1</v>
      </c>
      <c r="J13" s="50">
        <f t="shared" si="0"/>
        <v>4.953000594177065</v>
      </c>
    </row>
    <row r="14" spans="2:10" ht="12.75">
      <c r="B14">
        <v>8</v>
      </c>
      <c r="C14" s="1" t="s">
        <v>16</v>
      </c>
      <c r="D14" s="1">
        <v>16974</v>
      </c>
      <c r="E14" s="1">
        <v>73427</v>
      </c>
      <c r="F14" s="1">
        <v>615</v>
      </c>
      <c r="G14" s="2">
        <v>3.8</v>
      </c>
      <c r="H14" s="1">
        <v>155</v>
      </c>
      <c r="I14" s="2">
        <v>0.2</v>
      </c>
      <c r="J14" s="50">
        <f t="shared" si="0"/>
        <v>4.325851301991281</v>
      </c>
    </row>
    <row r="15" spans="2:10" ht="12.75">
      <c r="B15">
        <v>9</v>
      </c>
      <c r="C15" s="1" t="s">
        <v>33</v>
      </c>
      <c r="D15" s="1">
        <v>16306</v>
      </c>
      <c r="E15" s="1">
        <v>67820</v>
      </c>
      <c r="F15" s="1">
        <v>2104</v>
      </c>
      <c r="G15" s="2">
        <v>14.8</v>
      </c>
      <c r="H15" s="1">
        <v>7527</v>
      </c>
      <c r="I15" s="2">
        <v>12.5</v>
      </c>
      <c r="J15" s="50">
        <f t="shared" si="0"/>
        <v>4.159205200539678</v>
      </c>
    </row>
    <row r="16" spans="2:10" ht="12.75">
      <c r="B16">
        <v>10</v>
      </c>
      <c r="C16" s="1" t="s">
        <v>24</v>
      </c>
      <c r="D16" s="1">
        <v>19336</v>
      </c>
      <c r="E16" s="1">
        <v>67760</v>
      </c>
      <c r="F16" s="1">
        <v>2080</v>
      </c>
      <c r="G16" s="2">
        <v>12.1</v>
      </c>
      <c r="H16" s="1">
        <v>7461</v>
      </c>
      <c r="I16" s="2">
        <v>12.4</v>
      </c>
      <c r="J16" s="50">
        <f t="shared" si="0"/>
        <v>3.5043442283822923</v>
      </c>
    </row>
    <row r="17" spans="2:10" ht="12.75">
      <c r="B17">
        <v>11</v>
      </c>
      <c r="C17" s="1" t="s">
        <v>26</v>
      </c>
      <c r="D17" s="1">
        <v>15270</v>
      </c>
      <c r="E17" s="1">
        <v>66758</v>
      </c>
      <c r="F17" s="1">
        <v>3649</v>
      </c>
      <c r="G17" s="2">
        <v>31.4</v>
      </c>
      <c r="H17" s="1">
        <v>13841</v>
      </c>
      <c r="I17" s="2">
        <v>26.2</v>
      </c>
      <c r="J17" s="50">
        <f t="shared" si="0"/>
        <v>4.371840209561231</v>
      </c>
    </row>
    <row r="18" spans="2:10" ht="12.75">
      <c r="B18">
        <v>12</v>
      </c>
      <c r="C18" s="1" t="s">
        <v>12</v>
      </c>
      <c r="D18" s="1">
        <v>14312</v>
      </c>
      <c r="E18" s="1">
        <v>58001</v>
      </c>
      <c r="F18" s="1">
        <v>-654</v>
      </c>
      <c r="G18" s="2">
        <v>-4.4</v>
      </c>
      <c r="H18" s="1">
        <v>-3263</v>
      </c>
      <c r="I18" s="2">
        <v>-5.3</v>
      </c>
      <c r="J18" s="50">
        <f t="shared" si="0"/>
        <v>4.052613191727222</v>
      </c>
    </row>
    <row r="19" spans="2:10" ht="12.75">
      <c r="B19">
        <v>13</v>
      </c>
      <c r="C19" s="1" t="s">
        <v>23</v>
      </c>
      <c r="D19" s="1">
        <v>16384</v>
      </c>
      <c r="E19" s="1">
        <v>55095</v>
      </c>
      <c r="F19" s="1">
        <v>-243</v>
      </c>
      <c r="G19" s="2">
        <v>-1.5</v>
      </c>
      <c r="H19" s="1">
        <v>-1030</v>
      </c>
      <c r="I19" s="2">
        <v>-1.8</v>
      </c>
      <c r="J19" s="50">
        <f t="shared" si="0"/>
        <v>3.36273193359375</v>
      </c>
    </row>
    <row r="20" spans="2:10" ht="12.75">
      <c r="B20">
        <v>14</v>
      </c>
      <c r="C20" s="1" t="s">
        <v>17</v>
      </c>
      <c r="D20" s="1">
        <v>12573</v>
      </c>
      <c r="E20" s="1">
        <v>53864</v>
      </c>
      <c r="F20" s="1">
        <v>-1410</v>
      </c>
      <c r="G20" s="2">
        <v>-10.1</v>
      </c>
      <c r="H20" s="1">
        <v>-3812</v>
      </c>
      <c r="I20" s="2">
        <v>-6.6</v>
      </c>
      <c r="J20" s="50">
        <f t="shared" si="0"/>
        <v>4.284100851029985</v>
      </c>
    </row>
    <row r="21" spans="2:10" ht="12.75">
      <c r="B21">
        <v>15</v>
      </c>
      <c r="C21" s="1" t="s">
        <v>29</v>
      </c>
      <c r="D21" s="1">
        <v>10929</v>
      </c>
      <c r="E21" s="1">
        <v>52702</v>
      </c>
      <c r="F21" s="1">
        <v>1637</v>
      </c>
      <c r="G21" s="2">
        <v>17.6</v>
      </c>
      <c r="H21" s="1">
        <v>13657</v>
      </c>
      <c r="I21" s="2">
        <v>35</v>
      </c>
      <c r="J21" s="50">
        <f t="shared" si="0"/>
        <v>4.822216122243572</v>
      </c>
    </row>
    <row r="22" spans="2:10" ht="12.75">
      <c r="B22">
        <v>16</v>
      </c>
      <c r="C22" s="1" t="s">
        <v>28</v>
      </c>
      <c r="D22" s="1">
        <v>12661</v>
      </c>
      <c r="E22" s="1">
        <v>52701</v>
      </c>
      <c r="F22" s="1">
        <v>582</v>
      </c>
      <c r="G22" s="2">
        <v>4.8</v>
      </c>
      <c r="H22" s="1">
        <v>380</v>
      </c>
      <c r="I22" s="2">
        <v>0.7</v>
      </c>
      <c r="J22" s="50">
        <f t="shared" si="0"/>
        <v>4.1624674196350995</v>
      </c>
    </row>
    <row r="23" spans="2:10" ht="12.75">
      <c r="B23">
        <v>17</v>
      </c>
      <c r="C23" s="1" t="s">
        <v>41</v>
      </c>
      <c r="D23" s="1">
        <v>11858</v>
      </c>
      <c r="E23" s="1">
        <v>50793</v>
      </c>
      <c r="F23" s="1">
        <v>1382</v>
      </c>
      <c r="G23" s="2">
        <v>13.2</v>
      </c>
      <c r="H23" s="1">
        <v>4541</v>
      </c>
      <c r="I23" s="2">
        <v>9.8</v>
      </c>
      <c r="J23" s="50">
        <f t="shared" si="0"/>
        <v>4.2834373418789005</v>
      </c>
    </row>
    <row r="24" spans="2:10" ht="12.75">
      <c r="B24">
        <v>18</v>
      </c>
      <c r="C24" s="1" t="s">
        <v>27</v>
      </c>
      <c r="D24" s="1">
        <v>15144</v>
      </c>
      <c r="E24" s="1">
        <v>48142</v>
      </c>
      <c r="F24" s="1">
        <v>-1080</v>
      </c>
      <c r="G24" s="2">
        <v>-6.7</v>
      </c>
      <c r="H24" s="1">
        <v>-1985</v>
      </c>
      <c r="I24" s="2">
        <v>-4</v>
      </c>
      <c r="J24" s="50">
        <f t="shared" si="0"/>
        <v>3.1789487585842577</v>
      </c>
    </row>
    <row r="25" spans="2:10" ht="12.75">
      <c r="B25">
        <v>19</v>
      </c>
      <c r="C25" s="1" t="s">
        <v>25</v>
      </c>
      <c r="D25" s="1">
        <v>12000</v>
      </c>
      <c r="E25" s="1">
        <v>47295</v>
      </c>
      <c r="F25" s="1">
        <v>85</v>
      </c>
      <c r="G25" s="2">
        <v>0.7</v>
      </c>
      <c r="H25" s="1">
        <v>1066</v>
      </c>
      <c r="I25" s="2">
        <v>2.3</v>
      </c>
      <c r="J25" s="50">
        <f t="shared" si="0"/>
        <v>3.94125</v>
      </c>
    </row>
    <row r="26" spans="2:10" ht="12.75">
      <c r="B26">
        <v>20</v>
      </c>
      <c r="C26" s="1" t="s">
        <v>30</v>
      </c>
      <c r="D26" s="1">
        <v>11865</v>
      </c>
      <c r="E26" s="1">
        <v>44934</v>
      </c>
      <c r="F26" s="1">
        <v>1191</v>
      </c>
      <c r="G26" s="2">
        <v>11.2</v>
      </c>
      <c r="H26" s="1">
        <v>3724</v>
      </c>
      <c r="I26" s="2">
        <v>9</v>
      </c>
      <c r="J26" s="50">
        <f t="shared" si="0"/>
        <v>3.787104930467762</v>
      </c>
    </row>
    <row r="27" spans="2:10" ht="12.75">
      <c r="B27">
        <v>21</v>
      </c>
      <c r="C27" s="1" t="s">
        <v>46</v>
      </c>
      <c r="D27" s="1">
        <v>8473</v>
      </c>
      <c r="E27" s="1">
        <v>44673</v>
      </c>
      <c r="F27" s="1">
        <v>136</v>
      </c>
      <c r="G27" s="2">
        <v>1.6</v>
      </c>
      <c r="H27" s="1">
        <v>1550</v>
      </c>
      <c r="I27" s="2">
        <v>3.6</v>
      </c>
      <c r="J27" s="50">
        <f t="shared" si="0"/>
        <v>5.272394665407766</v>
      </c>
    </row>
    <row r="28" spans="2:10" ht="12.75">
      <c r="B28">
        <v>22</v>
      </c>
      <c r="C28" s="1" t="s">
        <v>31</v>
      </c>
      <c r="D28" s="1">
        <v>9920</v>
      </c>
      <c r="E28" s="1">
        <v>43748</v>
      </c>
      <c r="F28" s="1">
        <v>11</v>
      </c>
      <c r="G28" s="2">
        <v>0.1</v>
      </c>
      <c r="H28" s="1">
        <v>540</v>
      </c>
      <c r="I28" s="2">
        <v>1.2</v>
      </c>
      <c r="J28" s="50">
        <f t="shared" si="0"/>
        <v>4.41008064516129</v>
      </c>
    </row>
    <row r="29" spans="2:10" ht="12.75">
      <c r="B29">
        <v>23</v>
      </c>
      <c r="C29" s="1" t="s">
        <v>55</v>
      </c>
      <c r="D29" s="1">
        <v>10815</v>
      </c>
      <c r="E29" s="1">
        <v>42407</v>
      </c>
      <c r="F29" s="1">
        <v>3228</v>
      </c>
      <c r="G29" s="2">
        <v>42.5</v>
      </c>
      <c r="H29" s="1">
        <v>9334</v>
      </c>
      <c r="I29" s="2">
        <v>28.2</v>
      </c>
      <c r="J29" s="50">
        <f t="shared" si="0"/>
        <v>3.9211280628756358</v>
      </c>
    </row>
    <row r="30" spans="2:10" ht="12.75">
      <c r="B30">
        <v>24</v>
      </c>
      <c r="C30" s="1" t="s">
        <v>37</v>
      </c>
      <c r="D30" s="1">
        <v>8856</v>
      </c>
      <c r="E30" s="1">
        <v>41815</v>
      </c>
      <c r="F30" s="1">
        <v>233</v>
      </c>
      <c r="G30" s="2">
        <v>2.7</v>
      </c>
      <c r="H30" s="1">
        <v>286</v>
      </c>
      <c r="I30" s="2">
        <v>0.7</v>
      </c>
      <c r="J30" s="50">
        <f t="shared" si="0"/>
        <v>4.721657633242999</v>
      </c>
    </row>
    <row r="31" spans="2:10" ht="12.75">
      <c r="B31">
        <v>25</v>
      </c>
      <c r="C31" s="1" t="s">
        <v>47</v>
      </c>
      <c r="D31" s="1">
        <v>10302</v>
      </c>
      <c r="E31" s="1">
        <v>39492</v>
      </c>
      <c r="F31" s="1">
        <v>426</v>
      </c>
      <c r="G31" s="2">
        <v>4.3</v>
      </c>
      <c r="H31" s="1">
        <v>2963</v>
      </c>
      <c r="I31" s="2">
        <v>8.1</v>
      </c>
      <c r="J31" s="50">
        <f t="shared" si="0"/>
        <v>3.833430401863716</v>
      </c>
    </row>
    <row r="32" spans="2:10" ht="12.75">
      <c r="B32">
        <v>26</v>
      </c>
      <c r="C32" s="1" t="s">
        <v>11</v>
      </c>
      <c r="D32" s="1">
        <v>9629</v>
      </c>
      <c r="E32" s="1">
        <v>38071</v>
      </c>
      <c r="F32" s="1">
        <v>890</v>
      </c>
      <c r="G32" s="2">
        <v>10.2</v>
      </c>
      <c r="H32" s="1">
        <v>-1544</v>
      </c>
      <c r="I32" s="2">
        <v>-3.9</v>
      </c>
      <c r="J32" s="50">
        <f t="shared" si="0"/>
        <v>3.953785439817219</v>
      </c>
    </row>
    <row r="33" spans="2:10" ht="12.75">
      <c r="B33">
        <v>27</v>
      </c>
      <c r="C33" s="1" t="s">
        <v>43</v>
      </c>
      <c r="D33" s="1">
        <v>11830</v>
      </c>
      <c r="E33" s="1">
        <v>38050</v>
      </c>
      <c r="F33" s="1">
        <v>1472</v>
      </c>
      <c r="G33" s="2">
        <v>14.2</v>
      </c>
      <c r="H33" s="1">
        <v>3336</v>
      </c>
      <c r="I33" s="2">
        <v>9.6</v>
      </c>
      <c r="J33" s="50">
        <f t="shared" si="0"/>
        <v>3.216398985629755</v>
      </c>
    </row>
    <row r="34" spans="2:10" ht="12.75">
      <c r="B34">
        <v>28</v>
      </c>
      <c r="C34" s="1" t="s">
        <v>49</v>
      </c>
      <c r="D34" s="1">
        <v>11419</v>
      </c>
      <c r="E34" s="1">
        <v>36129</v>
      </c>
      <c r="F34" s="1">
        <v>868</v>
      </c>
      <c r="G34" s="2">
        <v>8.2</v>
      </c>
      <c r="H34" s="1">
        <v>2443</v>
      </c>
      <c r="I34" s="2">
        <v>7.3</v>
      </c>
      <c r="J34" s="50">
        <f t="shared" si="0"/>
        <v>3.163937297486645</v>
      </c>
    </row>
    <row r="35" spans="2:10" ht="12.75">
      <c r="B35">
        <v>29</v>
      </c>
      <c r="C35" s="1" t="s">
        <v>38</v>
      </c>
      <c r="D35" s="1">
        <v>9613</v>
      </c>
      <c r="E35" s="1">
        <v>34286</v>
      </c>
      <c r="F35" s="1">
        <v>1945</v>
      </c>
      <c r="G35" s="2">
        <v>25.4</v>
      </c>
      <c r="H35" s="1">
        <v>2996</v>
      </c>
      <c r="I35" s="2">
        <v>9.6</v>
      </c>
      <c r="J35" s="50">
        <f t="shared" si="0"/>
        <v>3.566628523873921</v>
      </c>
    </row>
    <row r="36" spans="2:10" ht="12.75">
      <c r="B36">
        <v>30</v>
      </c>
      <c r="C36" s="1" t="s">
        <v>36</v>
      </c>
      <c r="D36" s="1">
        <v>10371</v>
      </c>
      <c r="E36" s="1">
        <v>33756</v>
      </c>
      <c r="F36" s="1">
        <v>1118</v>
      </c>
      <c r="G36" s="2">
        <v>12.1</v>
      </c>
      <c r="H36" s="1">
        <v>3510</v>
      </c>
      <c r="I36" s="2">
        <v>11.6</v>
      </c>
      <c r="J36" s="50">
        <f t="shared" si="0"/>
        <v>3.2548452415389066</v>
      </c>
    </row>
    <row r="37" spans="2:10" ht="12.75">
      <c r="B37">
        <v>31</v>
      </c>
      <c r="C37" s="1" t="s">
        <v>20</v>
      </c>
      <c r="D37" s="1">
        <v>7250</v>
      </c>
      <c r="E37" s="1">
        <v>33334</v>
      </c>
      <c r="F37" s="1">
        <v>-1943</v>
      </c>
      <c r="G37" s="2">
        <v>-21.1</v>
      </c>
      <c r="H37" s="1">
        <v>-6756</v>
      </c>
      <c r="I37" s="2">
        <v>-16.9</v>
      </c>
      <c r="J37" s="50">
        <f t="shared" si="0"/>
        <v>4.597793103448276</v>
      </c>
    </row>
    <row r="38" spans="2:10" ht="12.75">
      <c r="B38">
        <v>32</v>
      </c>
      <c r="C38" s="1" t="s">
        <v>69</v>
      </c>
      <c r="D38" s="1">
        <v>9329</v>
      </c>
      <c r="E38" s="1">
        <v>32375</v>
      </c>
      <c r="F38" s="1">
        <v>-610</v>
      </c>
      <c r="G38" s="2">
        <v>-6.1</v>
      </c>
      <c r="H38" s="1">
        <v>-5714</v>
      </c>
      <c r="I38" s="2">
        <v>-15</v>
      </c>
      <c r="J38" s="50">
        <f t="shared" si="0"/>
        <v>3.470361239146747</v>
      </c>
    </row>
    <row r="39" spans="2:10" ht="12.75">
      <c r="B39">
        <v>33</v>
      </c>
      <c r="C39" s="1" t="s">
        <v>35</v>
      </c>
      <c r="D39" s="1">
        <v>11712</v>
      </c>
      <c r="E39" s="1">
        <v>31456</v>
      </c>
      <c r="F39" s="1">
        <v>16</v>
      </c>
      <c r="G39" s="2">
        <v>0.1</v>
      </c>
      <c r="H39" s="1">
        <v>-1386</v>
      </c>
      <c r="I39" s="2">
        <v>-4.2</v>
      </c>
      <c r="J39" s="50">
        <f t="shared" si="0"/>
        <v>2.685792349726776</v>
      </c>
    </row>
    <row r="40" spans="2:10" ht="12.75">
      <c r="B40">
        <v>34</v>
      </c>
      <c r="C40" s="1" t="s">
        <v>53</v>
      </c>
      <c r="D40" s="1">
        <v>7219</v>
      </c>
      <c r="E40" s="1">
        <v>31289</v>
      </c>
      <c r="F40" s="1">
        <v>135</v>
      </c>
      <c r="G40" s="2">
        <v>1.9</v>
      </c>
      <c r="H40" s="1">
        <v>2930</v>
      </c>
      <c r="I40" s="2">
        <v>10.3</v>
      </c>
      <c r="J40" s="50">
        <f t="shared" si="0"/>
        <v>4.334256822274553</v>
      </c>
    </row>
    <row r="41" spans="2:10" ht="12.75">
      <c r="B41">
        <v>35</v>
      </c>
      <c r="C41" s="1" t="s">
        <v>32</v>
      </c>
      <c r="D41" s="1">
        <v>8394</v>
      </c>
      <c r="E41" s="1">
        <v>31002</v>
      </c>
      <c r="F41" s="1">
        <v>1498</v>
      </c>
      <c r="G41" s="2">
        <v>21.7</v>
      </c>
      <c r="H41" s="1">
        <v>5670</v>
      </c>
      <c r="I41" s="2">
        <v>22.4</v>
      </c>
      <c r="J41" s="50">
        <f t="shared" si="0"/>
        <v>3.6933523945675484</v>
      </c>
    </row>
    <row r="42" spans="2:10" ht="12.75">
      <c r="B42">
        <v>36</v>
      </c>
      <c r="C42" s="1" t="s">
        <v>40</v>
      </c>
      <c r="D42" s="1">
        <v>8392</v>
      </c>
      <c r="E42" s="1">
        <v>30410</v>
      </c>
      <c r="F42" s="1">
        <v>-1643</v>
      </c>
      <c r="G42" s="2">
        <v>-16.4</v>
      </c>
      <c r="H42" s="1">
        <v>-4017</v>
      </c>
      <c r="I42" s="2">
        <v>-11.7</v>
      </c>
      <c r="J42" s="50">
        <f t="shared" si="0"/>
        <v>3.623689227836034</v>
      </c>
    </row>
    <row r="43" spans="2:10" ht="12.75">
      <c r="B43">
        <v>37</v>
      </c>
      <c r="C43" s="1" t="s">
        <v>72</v>
      </c>
      <c r="D43" s="1">
        <v>6583</v>
      </c>
      <c r="E43" s="1">
        <v>30125</v>
      </c>
      <c r="F43" s="1">
        <v>556</v>
      </c>
      <c r="G43" s="2">
        <v>9.2</v>
      </c>
      <c r="H43" s="1">
        <v>3144</v>
      </c>
      <c r="I43" s="2">
        <v>11.7</v>
      </c>
      <c r="J43" s="50">
        <f t="shared" si="0"/>
        <v>4.576181072459365</v>
      </c>
    </row>
    <row r="44" spans="2:10" ht="12.75">
      <c r="B44">
        <v>38</v>
      </c>
      <c r="C44" s="1" t="s">
        <v>42</v>
      </c>
      <c r="D44" s="1">
        <v>4804</v>
      </c>
      <c r="E44" s="1">
        <v>29501</v>
      </c>
      <c r="F44" s="1">
        <v>165</v>
      </c>
      <c r="G44" s="2">
        <v>3.6</v>
      </c>
      <c r="H44" s="1">
        <v>393</v>
      </c>
      <c r="I44" s="2">
        <v>1.4</v>
      </c>
      <c r="J44" s="50">
        <f t="shared" si="0"/>
        <v>6.140924229808493</v>
      </c>
    </row>
    <row r="45" spans="1:10" ht="12.75">
      <c r="A45">
        <v>1</v>
      </c>
      <c r="B45">
        <v>39</v>
      </c>
      <c r="C45" s="1" t="s">
        <v>61</v>
      </c>
      <c r="D45" s="1">
        <v>13162</v>
      </c>
      <c r="E45" s="1">
        <v>28748</v>
      </c>
      <c r="F45" s="1">
        <v>941</v>
      </c>
      <c r="G45" s="2">
        <v>7.7</v>
      </c>
      <c r="H45" s="1">
        <v>994</v>
      </c>
      <c r="I45" s="2">
        <v>3.6</v>
      </c>
      <c r="J45" s="50">
        <f t="shared" si="0"/>
        <v>2.1841665400395076</v>
      </c>
    </row>
    <row r="46" spans="2:10" ht="12.75">
      <c r="B46">
        <v>40</v>
      </c>
      <c r="C46" s="1" t="s">
        <v>34</v>
      </c>
      <c r="D46" s="1">
        <v>6272</v>
      </c>
      <c r="E46" s="1">
        <v>28354</v>
      </c>
      <c r="F46" s="1">
        <v>696</v>
      </c>
      <c r="G46" s="2">
        <v>12.5</v>
      </c>
      <c r="H46" s="1">
        <v>2818</v>
      </c>
      <c r="I46" s="2">
        <v>11</v>
      </c>
      <c r="J46" s="50">
        <f t="shared" si="0"/>
        <v>4.520727040816326</v>
      </c>
    </row>
    <row r="47" spans="2:10" ht="12.75">
      <c r="B47">
        <v>41</v>
      </c>
      <c r="C47" s="1" t="s">
        <v>45</v>
      </c>
      <c r="D47" s="1">
        <v>8910</v>
      </c>
      <c r="E47" s="1">
        <v>28068</v>
      </c>
      <c r="F47" s="1">
        <v>1894</v>
      </c>
      <c r="G47" s="2">
        <v>27</v>
      </c>
      <c r="H47" s="1">
        <v>3919</v>
      </c>
      <c r="I47" s="2">
        <v>16.2</v>
      </c>
      <c r="J47" s="50">
        <f t="shared" si="0"/>
        <v>3.15016835016835</v>
      </c>
    </row>
    <row r="48" spans="2:10" ht="12.75">
      <c r="B48">
        <v>42</v>
      </c>
      <c r="C48" s="1" t="s">
        <v>60</v>
      </c>
      <c r="D48" s="1">
        <v>6664</v>
      </c>
      <c r="E48" s="1">
        <v>27051</v>
      </c>
      <c r="F48" s="1">
        <v>168</v>
      </c>
      <c r="G48" s="2">
        <v>2.6</v>
      </c>
      <c r="H48" s="1">
        <v>2197</v>
      </c>
      <c r="I48" s="2">
        <v>8.8</v>
      </c>
      <c r="J48" s="50">
        <f t="shared" si="0"/>
        <v>4.059273709483794</v>
      </c>
    </row>
    <row r="49" spans="2:10" ht="12.75">
      <c r="B49">
        <v>43</v>
      </c>
      <c r="C49" s="1" t="s">
        <v>44</v>
      </c>
      <c r="D49" s="1">
        <v>11830</v>
      </c>
      <c r="E49" s="1">
        <v>26322</v>
      </c>
      <c r="F49" s="1">
        <v>1085</v>
      </c>
      <c r="G49" s="2">
        <v>10.1</v>
      </c>
      <c r="H49" s="1">
        <v>8131</v>
      </c>
      <c r="I49" s="2">
        <v>44.7</v>
      </c>
      <c r="J49" s="50">
        <f t="shared" si="0"/>
        <v>2.2250211327134406</v>
      </c>
    </row>
    <row r="50" spans="2:10" ht="12.75">
      <c r="B50">
        <v>44</v>
      </c>
      <c r="C50" s="1" t="s">
        <v>56</v>
      </c>
      <c r="D50" s="1">
        <v>13649</v>
      </c>
      <c r="E50" s="1">
        <v>25944</v>
      </c>
      <c r="F50" s="1">
        <v>1792</v>
      </c>
      <c r="G50" s="2">
        <v>15.1</v>
      </c>
      <c r="H50" s="1">
        <v>3209</v>
      </c>
      <c r="I50" s="2">
        <v>14.1</v>
      </c>
      <c r="J50" s="50">
        <f t="shared" si="0"/>
        <v>1.9007985933035387</v>
      </c>
    </row>
    <row r="51" spans="2:10" ht="12.75">
      <c r="B51">
        <v>45</v>
      </c>
      <c r="C51" s="1" t="s">
        <v>54</v>
      </c>
      <c r="D51" s="1">
        <v>6123</v>
      </c>
      <c r="E51" s="1">
        <v>25781</v>
      </c>
      <c r="F51" s="1">
        <v>-287</v>
      </c>
      <c r="G51" s="2">
        <v>-4.5</v>
      </c>
      <c r="H51" s="1">
        <v>-966</v>
      </c>
      <c r="I51" s="2">
        <v>-3.6</v>
      </c>
      <c r="J51" s="50">
        <f t="shared" si="0"/>
        <v>4.21051772007186</v>
      </c>
    </row>
    <row r="52" spans="2:10" ht="12.75">
      <c r="B52">
        <v>46</v>
      </c>
      <c r="C52" s="1" t="s">
        <v>100</v>
      </c>
      <c r="D52" s="1">
        <v>8559</v>
      </c>
      <c r="E52" s="1">
        <v>24425</v>
      </c>
      <c r="F52" s="1">
        <v>430</v>
      </c>
      <c r="G52" s="2">
        <v>5.3</v>
      </c>
      <c r="H52" s="1">
        <v>435</v>
      </c>
      <c r="I52" s="2">
        <v>1.8</v>
      </c>
      <c r="J52" s="50">
        <f t="shared" si="0"/>
        <v>2.8537212291155507</v>
      </c>
    </row>
    <row r="53" spans="2:10" ht="12.75">
      <c r="B53">
        <v>47</v>
      </c>
      <c r="C53" s="1" t="s">
        <v>39</v>
      </c>
      <c r="D53" s="1">
        <v>14314</v>
      </c>
      <c r="E53" s="1">
        <v>24261</v>
      </c>
      <c r="F53" s="1">
        <v>1634</v>
      </c>
      <c r="G53" s="2">
        <v>12.9</v>
      </c>
      <c r="H53" s="1">
        <v>3090</v>
      </c>
      <c r="I53" s="2">
        <v>14.6</v>
      </c>
      <c r="J53" s="50">
        <f t="shared" si="0"/>
        <v>1.6949140701411205</v>
      </c>
    </row>
    <row r="54" spans="2:10" ht="12.75">
      <c r="B54">
        <v>48</v>
      </c>
      <c r="C54" s="1" t="s">
        <v>68</v>
      </c>
      <c r="D54" s="1">
        <v>7496</v>
      </c>
      <c r="E54" s="1">
        <v>23704</v>
      </c>
      <c r="F54" s="1">
        <v>-599</v>
      </c>
      <c r="G54" s="2">
        <v>-7.4</v>
      </c>
      <c r="H54" s="1">
        <v>-907</v>
      </c>
      <c r="I54" s="2">
        <v>-3.7</v>
      </c>
      <c r="J54" s="50">
        <f t="shared" si="0"/>
        <v>3.16221985058698</v>
      </c>
    </row>
    <row r="55" spans="2:10" ht="12.75">
      <c r="B55">
        <v>49</v>
      </c>
      <c r="C55" s="1" t="s">
        <v>251</v>
      </c>
      <c r="D55" s="1">
        <v>4369</v>
      </c>
      <c r="E55" s="1">
        <v>23470</v>
      </c>
      <c r="F55" s="1">
        <v>-3105</v>
      </c>
      <c r="G55" s="2">
        <v>-41.5</v>
      </c>
      <c r="H55" s="1">
        <v>-16093</v>
      </c>
      <c r="I55" s="2">
        <v>-40.7</v>
      </c>
      <c r="J55" s="50">
        <f t="shared" si="0"/>
        <v>5.371938658731975</v>
      </c>
    </row>
    <row r="56" spans="2:10" ht="12.75">
      <c r="B56">
        <v>50</v>
      </c>
      <c r="C56" s="1" t="s">
        <v>48</v>
      </c>
      <c r="D56" s="1">
        <v>6912</v>
      </c>
      <c r="E56" s="1">
        <v>23285</v>
      </c>
      <c r="F56" s="1">
        <v>131</v>
      </c>
      <c r="G56" s="2">
        <v>1.9</v>
      </c>
      <c r="H56" s="1">
        <v>459</v>
      </c>
      <c r="I56" s="2">
        <v>2</v>
      </c>
      <c r="J56" s="50">
        <f t="shared" si="0"/>
        <v>3.368778935185185</v>
      </c>
    </row>
    <row r="57" spans="2:10" ht="12.75">
      <c r="B57">
        <v>51</v>
      </c>
      <c r="C57" s="1" t="s">
        <v>64</v>
      </c>
      <c r="D57" s="1">
        <v>9441</v>
      </c>
      <c r="E57" s="1">
        <v>22921</v>
      </c>
      <c r="F57" s="1">
        <v>-948</v>
      </c>
      <c r="G57" s="2">
        <v>-9.1</v>
      </c>
      <c r="H57" s="1">
        <v>712</v>
      </c>
      <c r="I57" s="2">
        <v>3.2</v>
      </c>
      <c r="J57" s="50">
        <f t="shared" si="0"/>
        <v>2.427814850121809</v>
      </c>
    </row>
    <row r="58" spans="2:10" ht="12.75">
      <c r="B58">
        <v>52</v>
      </c>
      <c r="C58" s="1" t="s">
        <v>91</v>
      </c>
      <c r="D58" s="1">
        <v>18675</v>
      </c>
      <c r="E58" s="1">
        <v>22523</v>
      </c>
      <c r="F58" s="1">
        <v>4853</v>
      </c>
      <c r="G58" s="2">
        <v>35.1</v>
      </c>
      <c r="H58" s="1">
        <v>4979</v>
      </c>
      <c r="I58" s="2">
        <v>28.4</v>
      </c>
      <c r="J58" s="50">
        <f t="shared" si="0"/>
        <v>1.2060508701472556</v>
      </c>
    </row>
    <row r="59" spans="2:10" ht="12.75">
      <c r="B59">
        <v>53</v>
      </c>
      <c r="C59" s="1" t="s">
        <v>97</v>
      </c>
      <c r="D59" s="1">
        <v>4936</v>
      </c>
      <c r="E59" s="1">
        <v>22513</v>
      </c>
      <c r="F59" s="1">
        <v>-276</v>
      </c>
      <c r="G59" s="2">
        <v>-5.3</v>
      </c>
      <c r="H59" s="1">
        <v>-3426</v>
      </c>
      <c r="I59" s="2">
        <v>-13.2</v>
      </c>
      <c r="J59" s="50">
        <f t="shared" si="0"/>
        <v>4.560980551053484</v>
      </c>
    </row>
    <row r="60" spans="2:10" ht="12.75">
      <c r="B60">
        <v>54</v>
      </c>
      <c r="C60" s="1" t="s">
        <v>51</v>
      </c>
      <c r="D60" s="1">
        <v>4964</v>
      </c>
      <c r="E60" s="1">
        <v>22511</v>
      </c>
      <c r="F60" s="1">
        <v>-143</v>
      </c>
      <c r="G60" s="2">
        <v>-2.8</v>
      </c>
      <c r="H60" s="1">
        <v>-1117</v>
      </c>
      <c r="I60" s="2">
        <v>-4.7</v>
      </c>
      <c r="J60" s="50">
        <f t="shared" si="0"/>
        <v>4.534850926672038</v>
      </c>
    </row>
    <row r="61" spans="2:10" ht="12.75">
      <c r="B61">
        <v>55</v>
      </c>
      <c r="C61" s="1" t="s">
        <v>14</v>
      </c>
      <c r="D61" s="1">
        <v>9008</v>
      </c>
      <c r="E61" s="1">
        <v>22370</v>
      </c>
      <c r="F61" s="1">
        <v>-214</v>
      </c>
      <c r="G61" s="2">
        <v>-2.3</v>
      </c>
      <c r="H61" s="1">
        <v>-1601</v>
      </c>
      <c r="I61" s="2">
        <v>-6.7</v>
      </c>
      <c r="J61" s="50">
        <f t="shared" si="0"/>
        <v>2.483348134991119</v>
      </c>
    </row>
    <row r="62" spans="2:10" ht="12.75">
      <c r="B62">
        <v>56</v>
      </c>
      <c r="C62" s="1" t="s">
        <v>73</v>
      </c>
      <c r="D62" s="1">
        <v>4432</v>
      </c>
      <c r="E62" s="1">
        <v>21704</v>
      </c>
      <c r="F62" s="1">
        <v>394</v>
      </c>
      <c r="G62" s="2">
        <v>9.8</v>
      </c>
      <c r="H62" s="1">
        <v>1957</v>
      </c>
      <c r="I62" s="2">
        <v>9.9</v>
      </c>
      <c r="J62" s="50">
        <f t="shared" si="0"/>
        <v>4.897111913357401</v>
      </c>
    </row>
    <row r="63" spans="2:10" ht="12.75">
      <c r="B63">
        <v>57</v>
      </c>
      <c r="C63" s="1" t="s">
        <v>52</v>
      </c>
      <c r="D63" s="1">
        <v>6311</v>
      </c>
      <c r="E63" s="1">
        <v>19796</v>
      </c>
      <c r="F63" s="1">
        <v>-428</v>
      </c>
      <c r="G63" s="2">
        <v>-6.4</v>
      </c>
      <c r="H63" s="1">
        <v>-833</v>
      </c>
      <c r="I63" s="2">
        <v>-4</v>
      </c>
      <c r="J63" s="50">
        <f t="shared" si="0"/>
        <v>3.1367453652353032</v>
      </c>
    </row>
    <row r="64" spans="2:10" ht="12.75">
      <c r="B64">
        <v>58</v>
      </c>
      <c r="C64" s="1" t="s">
        <v>122</v>
      </c>
      <c r="D64" s="1">
        <v>8440</v>
      </c>
      <c r="E64" s="1">
        <v>19622</v>
      </c>
      <c r="F64" s="1">
        <v>444</v>
      </c>
      <c r="G64" s="2">
        <v>5.6</v>
      </c>
      <c r="H64" s="1">
        <v>1212</v>
      </c>
      <c r="I64" s="2">
        <v>6.6</v>
      </c>
      <c r="J64" s="50">
        <f t="shared" si="0"/>
        <v>2.324881516587678</v>
      </c>
    </row>
    <row r="65" spans="1:10" ht="12.75">
      <c r="A65">
        <v>2</v>
      </c>
      <c r="B65">
        <v>59</v>
      </c>
      <c r="C65" s="1" t="s">
        <v>75</v>
      </c>
      <c r="D65" s="1">
        <v>6252</v>
      </c>
      <c r="E65" s="1">
        <v>19301</v>
      </c>
      <c r="F65" s="1">
        <v>643</v>
      </c>
      <c r="G65" s="2">
        <v>11.5</v>
      </c>
      <c r="H65" s="1">
        <v>1378</v>
      </c>
      <c r="I65" s="2">
        <v>7.7</v>
      </c>
      <c r="J65" s="50">
        <f t="shared" si="0"/>
        <v>3.0871721049264234</v>
      </c>
    </row>
    <row r="66" spans="2:10" ht="12.75">
      <c r="B66">
        <v>60</v>
      </c>
      <c r="C66" s="1" t="s">
        <v>50</v>
      </c>
      <c r="D66" s="1">
        <v>4092</v>
      </c>
      <c r="E66" s="1">
        <v>18251</v>
      </c>
      <c r="F66" s="1">
        <v>-1123</v>
      </c>
      <c r="G66" s="2">
        <v>-21.5</v>
      </c>
      <c r="H66" s="1">
        <v>-5443</v>
      </c>
      <c r="I66" s="2">
        <v>-23</v>
      </c>
      <c r="J66" s="50">
        <f t="shared" si="0"/>
        <v>4.460166177908113</v>
      </c>
    </row>
    <row r="67" spans="2:10" ht="12.75">
      <c r="B67">
        <v>61</v>
      </c>
      <c r="C67" s="1" t="s">
        <v>77</v>
      </c>
      <c r="D67" s="1">
        <v>4416</v>
      </c>
      <c r="E67" s="1">
        <v>18022</v>
      </c>
      <c r="F67" s="1">
        <v>559</v>
      </c>
      <c r="G67" s="2">
        <v>14.5</v>
      </c>
      <c r="H67" s="1">
        <v>978</v>
      </c>
      <c r="I67" s="2">
        <v>5.7</v>
      </c>
      <c r="J67" s="50">
        <f t="shared" si="0"/>
        <v>4.08106884057971</v>
      </c>
    </row>
    <row r="68" spans="2:10" ht="12.75">
      <c r="B68">
        <v>62</v>
      </c>
      <c r="C68" s="1" t="s">
        <v>59</v>
      </c>
      <c r="D68" s="1">
        <v>4021</v>
      </c>
      <c r="E68" s="1">
        <v>17810</v>
      </c>
      <c r="F68" s="1">
        <v>-97</v>
      </c>
      <c r="G68" s="2">
        <v>-2.4</v>
      </c>
      <c r="H68" s="1">
        <v>-470</v>
      </c>
      <c r="I68" s="2">
        <v>-2.6</v>
      </c>
      <c r="J68" s="50">
        <f t="shared" si="0"/>
        <v>4.429246456105447</v>
      </c>
    </row>
    <row r="69" spans="2:10" ht="12.75">
      <c r="B69">
        <v>63</v>
      </c>
      <c r="C69" s="1" t="s">
        <v>84</v>
      </c>
      <c r="D69" s="1">
        <v>6542</v>
      </c>
      <c r="E69" s="1">
        <v>17724</v>
      </c>
      <c r="F69" s="1">
        <v>-55</v>
      </c>
      <c r="G69" s="2">
        <v>-0.8</v>
      </c>
      <c r="H69" s="1">
        <v>1355</v>
      </c>
      <c r="I69" s="2">
        <v>8.3</v>
      </c>
      <c r="J69" s="50">
        <f t="shared" si="0"/>
        <v>2.7092632222561908</v>
      </c>
    </row>
    <row r="70" spans="2:10" ht="12.75">
      <c r="B70">
        <v>64</v>
      </c>
      <c r="C70" s="1" t="s">
        <v>103</v>
      </c>
      <c r="D70" s="1">
        <v>7332</v>
      </c>
      <c r="E70" s="1">
        <v>17659</v>
      </c>
      <c r="F70" s="1">
        <v>986</v>
      </c>
      <c r="G70" s="2">
        <v>15.5</v>
      </c>
      <c r="H70" s="1">
        <v>480</v>
      </c>
      <c r="I70" s="2">
        <v>2.8</v>
      </c>
      <c r="J70" s="50">
        <f t="shared" si="0"/>
        <v>2.40848336061102</v>
      </c>
    </row>
    <row r="71" spans="2:10" ht="12.75">
      <c r="B71">
        <v>65</v>
      </c>
      <c r="C71" s="1" t="s">
        <v>80</v>
      </c>
      <c r="D71" s="1">
        <v>3600</v>
      </c>
      <c r="E71" s="1">
        <v>17643</v>
      </c>
      <c r="F71" s="1">
        <v>127</v>
      </c>
      <c r="G71" s="2">
        <v>3.7</v>
      </c>
      <c r="H71" s="1">
        <v>966</v>
      </c>
      <c r="I71" s="2">
        <v>5.8</v>
      </c>
      <c r="J71" s="50">
        <f t="shared" si="0"/>
        <v>4.900833333333333</v>
      </c>
    </row>
    <row r="72" spans="1:10" ht="12.75">
      <c r="A72">
        <v>3</v>
      </c>
      <c r="B72">
        <v>66</v>
      </c>
      <c r="C72" s="1" t="s">
        <v>129</v>
      </c>
      <c r="D72" s="1">
        <v>3876</v>
      </c>
      <c r="E72" s="1">
        <v>17380</v>
      </c>
      <c r="F72" s="1">
        <v>-616</v>
      </c>
      <c r="G72" s="2">
        <v>-13.7</v>
      </c>
      <c r="H72" s="1">
        <v>-1290</v>
      </c>
      <c r="I72" s="2">
        <v>-6.9</v>
      </c>
      <c r="J72" s="50">
        <f aca="true" t="shared" si="1" ref="J72:J135">E72/D72</f>
        <v>4.484004127966976</v>
      </c>
    </row>
    <row r="73" spans="2:10" ht="12.75">
      <c r="B73">
        <v>67</v>
      </c>
      <c r="C73" s="1" t="s">
        <v>96</v>
      </c>
      <c r="D73" s="1">
        <v>3792</v>
      </c>
      <c r="E73" s="1">
        <v>17181</v>
      </c>
      <c r="F73" s="1">
        <v>787</v>
      </c>
      <c r="G73" s="2">
        <v>26.2</v>
      </c>
      <c r="H73" s="1">
        <v>4082</v>
      </c>
      <c r="I73" s="2">
        <v>31.2</v>
      </c>
      <c r="J73" s="50">
        <f t="shared" si="1"/>
        <v>4.530854430379747</v>
      </c>
    </row>
    <row r="74" spans="2:10" ht="12.75">
      <c r="B74">
        <v>68</v>
      </c>
      <c r="C74" s="1" t="s">
        <v>83</v>
      </c>
      <c r="D74" s="1">
        <v>3405</v>
      </c>
      <c r="E74" s="1">
        <v>17142</v>
      </c>
      <c r="F74" s="1">
        <v>128</v>
      </c>
      <c r="G74" s="2">
        <v>3.9</v>
      </c>
      <c r="H74" s="1">
        <v>-58</v>
      </c>
      <c r="I74" s="2">
        <v>-0.3</v>
      </c>
      <c r="J74" s="50">
        <f t="shared" si="1"/>
        <v>5.034361233480176</v>
      </c>
    </row>
    <row r="75" spans="2:10" ht="12.75">
      <c r="B75">
        <v>69</v>
      </c>
      <c r="C75" s="1" t="s">
        <v>57</v>
      </c>
      <c r="D75" s="1">
        <v>4130</v>
      </c>
      <c r="E75" s="1">
        <v>17043</v>
      </c>
      <c r="F75" s="1">
        <v>27</v>
      </c>
      <c r="G75" s="2">
        <v>0.7</v>
      </c>
      <c r="H75" s="1">
        <v>141</v>
      </c>
      <c r="I75" s="2">
        <v>0.8</v>
      </c>
      <c r="J75" s="50">
        <f t="shared" si="1"/>
        <v>4.126634382566586</v>
      </c>
    </row>
    <row r="76" spans="2:10" ht="12.75">
      <c r="B76">
        <v>70</v>
      </c>
      <c r="C76" s="1" t="s">
        <v>65</v>
      </c>
      <c r="D76" s="1">
        <v>4243</v>
      </c>
      <c r="E76" s="1">
        <v>17006</v>
      </c>
      <c r="F76" s="1">
        <v>-43</v>
      </c>
      <c r="G76" s="2">
        <v>-1</v>
      </c>
      <c r="H76" s="1">
        <v>487</v>
      </c>
      <c r="I76" s="2">
        <v>2.9</v>
      </c>
      <c r="J76" s="50">
        <f t="shared" si="1"/>
        <v>4.008013198208815</v>
      </c>
    </row>
    <row r="77" spans="2:10" ht="12.75">
      <c r="B77">
        <v>71</v>
      </c>
      <c r="C77" s="1" t="s">
        <v>71</v>
      </c>
      <c r="D77" s="1">
        <v>7118</v>
      </c>
      <c r="E77" s="1">
        <v>16917</v>
      </c>
      <c r="F77" s="1">
        <v>1635</v>
      </c>
      <c r="G77" s="2">
        <v>29.8</v>
      </c>
      <c r="H77" s="1">
        <v>1202</v>
      </c>
      <c r="I77" s="2">
        <v>7.6</v>
      </c>
      <c r="J77" s="50">
        <f t="shared" si="1"/>
        <v>2.3766507445911773</v>
      </c>
    </row>
    <row r="78" spans="1:10" ht="12.75">
      <c r="A78">
        <v>4</v>
      </c>
      <c r="B78">
        <v>72</v>
      </c>
      <c r="C78" s="1" t="s">
        <v>66</v>
      </c>
      <c r="D78" s="1">
        <v>4681</v>
      </c>
      <c r="E78" s="1">
        <v>16896</v>
      </c>
      <c r="F78" s="1">
        <v>-533</v>
      </c>
      <c r="G78" s="2">
        <v>-10.2</v>
      </c>
      <c r="H78" s="1">
        <v>-1037</v>
      </c>
      <c r="I78" s="2">
        <v>-5.8</v>
      </c>
      <c r="J78" s="50">
        <f t="shared" si="1"/>
        <v>3.60948515274514</v>
      </c>
    </row>
    <row r="79" spans="2:10" ht="12.75">
      <c r="B79">
        <v>73</v>
      </c>
      <c r="C79" s="1" t="s">
        <v>205</v>
      </c>
      <c r="D79" s="1">
        <v>6774</v>
      </c>
      <c r="E79" s="1">
        <v>16808</v>
      </c>
      <c r="F79" s="1">
        <v>-165</v>
      </c>
      <c r="G79" s="2">
        <v>-2.4</v>
      </c>
      <c r="H79" s="1">
        <v>-120</v>
      </c>
      <c r="I79" s="2">
        <v>-0.7</v>
      </c>
      <c r="J79" s="50">
        <f t="shared" si="1"/>
        <v>2.4812518452908177</v>
      </c>
    </row>
    <row r="80" spans="2:10" ht="12.75">
      <c r="B80">
        <v>74</v>
      </c>
      <c r="C80" s="1" t="s">
        <v>62</v>
      </c>
      <c r="D80" s="1">
        <v>4327</v>
      </c>
      <c r="E80" s="1">
        <v>16321</v>
      </c>
      <c r="F80" s="1">
        <v>388</v>
      </c>
      <c r="G80" s="2">
        <v>9.9</v>
      </c>
      <c r="H80" s="1">
        <v>1848</v>
      </c>
      <c r="I80" s="2">
        <v>12.8</v>
      </c>
      <c r="J80" s="50">
        <f t="shared" si="1"/>
        <v>3.771897388490871</v>
      </c>
    </row>
    <row r="81" spans="2:10" ht="12.75">
      <c r="B81">
        <v>75</v>
      </c>
      <c r="C81" s="1" t="s">
        <v>118</v>
      </c>
      <c r="D81" s="1">
        <v>4876</v>
      </c>
      <c r="E81" s="1">
        <v>16016</v>
      </c>
      <c r="F81" s="1">
        <v>939</v>
      </c>
      <c r="G81" s="2">
        <v>23.9</v>
      </c>
      <c r="H81" s="1">
        <v>2321</v>
      </c>
      <c r="I81" s="2">
        <v>16.9</v>
      </c>
      <c r="J81" s="50">
        <f t="shared" si="1"/>
        <v>3.284659557013946</v>
      </c>
    </row>
    <row r="82" spans="2:10" ht="12.75">
      <c r="B82">
        <v>76</v>
      </c>
      <c r="C82" s="1" t="s">
        <v>109</v>
      </c>
      <c r="D82" s="1">
        <v>5006</v>
      </c>
      <c r="E82" s="1">
        <v>15942</v>
      </c>
      <c r="F82" s="1">
        <v>305</v>
      </c>
      <c r="G82" s="2">
        <v>6.5</v>
      </c>
      <c r="H82" s="1">
        <v>2352</v>
      </c>
      <c r="I82" s="2">
        <v>17.3</v>
      </c>
      <c r="J82" s="50">
        <f t="shared" si="1"/>
        <v>3.1845785057930485</v>
      </c>
    </row>
    <row r="83" spans="2:10" ht="12.75">
      <c r="B83">
        <v>77</v>
      </c>
      <c r="C83" s="1" t="s">
        <v>79</v>
      </c>
      <c r="D83" s="1">
        <v>4277</v>
      </c>
      <c r="E83" s="1">
        <v>15291</v>
      </c>
      <c r="F83" s="1">
        <v>-473</v>
      </c>
      <c r="G83" s="2">
        <v>-10</v>
      </c>
      <c r="H83" s="1">
        <v>-2939</v>
      </c>
      <c r="I83" s="2">
        <v>-16.1</v>
      </c>
      <c r="J83" s="50">
        <f t="shared" si="1"/>
        <v>3.575169511339724</v>
      </c>
    </row>
    <row r="84" spans="2:10" ht="12.75">
      <c r="B84">
        <v>78</v>
      </c>
      <c r="C84" s="1" t="s">
        <v>88</v>
      </c>
      <c r="D84" s="1">
        <v>3628</v>
      </c>
      <c r="E84" s="1">
        <v>15026</v>
      </c>
      <c r="F84" s="1">
        <v>34</v>
      </c>
      <c r="G84" s="2">
        <v>0.9</v>
      </c>
      <c r="H84" s="1">
        <v>-163</v>
      </c>
      <c r="I84" s="2">
        <v>-1.1</v>
      </c>
      <c r="J84" s="50">
        <f t="shared" si="1"/>
        <v>4.14167585446527</v>
      </c>
    </row>
    <row r="85" spans="2:10" ht="12.75">
      <c r="B85">
        <v>79</v>
      </c>
      <c r="C85" s="1" t="s">
        <v>116</v>
      </c>
      <c r="D85" s="1">
        <v>5433</v>
      </c>
      <c r="E85" s="1">
        <v>14404</v>
      </c>
      <c r="F85" s="1">
        <v>195</v>
      </c>
      <c r="G85" s="2">
        <v>3.7</v>
      </c>
      <c r="H85" s="1">
        <v>443</v>
      </c>
      <c r="I85" s="2">
        <v>3.2</v>
      </c>
      <c r="J85" s="50">
        <f t="shared" si="1"/>
        <v>2.651205595435303</v>
      </c>
    </row>
    <row r="86" spans="2:10" ht="12.75">
      <c r="B86">
        <v>80</v>
      </c>
      <c r="C86" s="1" t="s">
        <v>70</v>
      </c>
      <c r="D86" s="1">
        <v>3433</v>
      </c>
      <c r="E86" s="1">
        <v>13989</v>
      </c>
      <c r="F86" s="1">
        <v>-329</v>
      </c>
      <c r="G86" s="2">
        <v>-8.7</v>
      </c>
      <c r="H86" s="1">
        <v>-4363</v>
      </c>
      <c r="I86" s="2">
        <v>-23.8</v>
      </c>
      <c r="J86" s="50">
        <f t="shared" si="1"/>
        <v>4.074861637052141</v>
      </c>
    </row>
    <row r="87" spans="2:10" ht="12.75">
      <c r="B87">
        <v>81</v>
      </c>
      <c r="C87" s="1" t="s">
        <v>90</v>
      </c>
      <c r="D87" s="1">
        <v>3693</v>
      </c>
      <c r="E87" s="1">
        <v>13652</v>
      </c>
      <c r="F87" s="1">
        <v>-118</v>
      </c>
      <c r="G87" s="2">
        <v>-3.1</v>
      </c>
      <c r="H87" s="1">
        <v>-32</v>
      </c>
      <c r="I87" s="2">
        <v>-0.2</v>
      </c>
      <c r="J87" s="50">
        <f t="shared" si="1"/>
        <v>3.6967235310046034</v>
      </c>
    </row>
    <row r="88" spans="2:10" ht="12.75">
      <c r="B88">
        <v>82</v>
      </c>
      <c r="C88" s="1" t="s">
        <v>78</v>
      </c>
      <c r="D88" s="1">
        <v>3917</v>
      </c>
      <c r="E88" s="1">
        <v>13601</v>
      </c>
      <c r="F88" s="1">
        <v>-2159</v>
      </c>
      <c r="G88" s="2">
        <v>-35.5</v>
      </c>
      <c r="H88" s="1">
        <v>-6568</v>
      </c>
      <c r="I88" s="2">
        <v>-32.6</v>
      </c>
      <c r="J88" s="50">
        <f t="shared" si="1"/>
        <v>3.4723002297676793</v>
      </c>
    </row>
    <row r="89" spans="2:10" ht="12.75">
      <c r="B89">
        <v>83</v>
      </c>
      <c r="C89" s="1" t="s">
        <v>58</v>
      </c>
      <c r="D89" s="1">
        <v>3682</v>
      </c>
      <c r="E89" s="1">
        <v>13370</v>
      </c>
      <c r="F89" s="1">
        <v>645</v>
      </c>
      <c r="G89" s="2">
        <v>21.2</v>
      </c>
      <c r="H89" s="1">
        <v>687</v>
      </c>
      <c r="I89" s="2">
        <v>5.4</v>
      </c>
      <c r="J89" s="50">
        <f t="shared" si="1"/>
        <v>3.6311787072243344</v>
      </c>
    </row>
    <row r="90" spans="2:10" ht="12.75">
      <c r="B90">
        <v>84</v>
      </c>
      <c r="C90" s="1" t="s">
        <v>119</v>
      </c>
      <c r="D90" s="1">
        <v>3556</v>
      </c>
      <c r="E90" s="1">
        <v>13310</v>
      </c>
      <c r="F90" s="1">
        <v>71</v>
      </c>
      <c r="G90" s="2">
        <v>2</v>
      </c>
      <c r="H90" s="1">
        <v>1324</v>
      </c>
      <c r="I90" s="2">
        <v>11</v>
      </c>
      <c r="J90" s="50">
        <f t="shared" si="1"/>
        <v>3.7429696287964003</v>
      </c>
    </row>
    <row r="91" spans="2:10" ht="12.75">
      <c r="B91">
        <v>85</v>
      </c>
      <c r="C91" s="1" t="s">
        <v>19</v>
      </c>
      <c r="D91" s="1">
        <v>2882</v>
      </c>
      <c r="E91" s="1">
        <v>13291</v>
      </c>
      <c r="F91" s="1">
        <v>-929</v>
      </c>
      <c r="G91" s="2">
        <v>-24.4</v>
      </c>
      <c r="H91" s="1">
        <v>-5293</v>
      </c>
      <c r="I91" s="2">
        <v>-28.5</v>
      </c>
      <c r="J91" s="50">
        <f t="shared" si="1"/>
        <v>4.611727966689799</v>
      </c>
    </row>
    <row r="92" spans="2:10" ht="12.75">
      <c r="B92">
        <v>86</v>
      </c>
      <c r="C92" s="1" t="s">
        <v>99</v>
      </c>
      <c r="D92" s="1">
        <v>2118</v>
      </c>
      <c r="E92" s="1">
        <v>13068</v>
      </c>
      <c r="F92" s="1">
        <v>-97</v>
      </c>
      <c r="G92" s="2">
        <v>-4.4</v>
      </c>
      <c r="H92" s="1">
        <v>148</v>
      </c>
      <c r="I92" s="2">
        <v>1.1</v>
      </c>
      <c r="J92" s="50">
        <f t="shared" si="1"/>
        <v>6.169971671388102</v>
      </c>
    </row>
    <row r="93" spans="2:10" ht="12.75">
      <c r="B93">
        <v>87</v>
      </c>
      <c r="C93" s="1" t="s">
        <v>67</v>
      </c>
      <c r="D93" s="1">
        <v>3047</v>
      </c>
      <c r="E93" s="1">
        <v>12834</v>
      </c>
      <c r="F93" s="1">
        <v>-383</v>
      </c>
      <c r="G93" s="2">
        <v>-11.2</v>
      </c>
      <c r="H93" s="1">
        <v>-2375</v>
      </c>
      <c r="I93" s="2">
        <v>-15.6</v>
      </c>
      <c r="J93" s="50">
        <f t="shared" si="1"/>
        <v>4.212011814899902</v>
      </c>
    </row>
    <row r="94" spans="2:10" ht="12.75">
      <c r="B94">
        <v>88</v>
      </c>
      <c r="C94" s="1" t="s">
        <v>133</v>
      </c>
      <c r="D94" s="1">
        <v>3212</v>
      </c>
      <c r="E94" s="1">
        <v>12790</v>
      </c>
      <c r="F94" s="1">
        <v>-253</v>
      </c>
      <c r="G94" s="2">
        <v>-7.3</v>
      </c>
      <c r="H94" s="1">
        <v>-900</v>
      </c>
      <c r="I94" s="2">
        <v>-6.6</v>
      </c>
      <c r="J94" s="50">
        <f t="shared" si="1"/>
        <v>3.9819427148194273</v>
      </c>
    </row>
    <row r="95" spans="2:10" ht="12.75">
      <c r="B95">
        <v>89</v>
      </c>
      <c r="C95" s="1" t="s">
        <v>74</v>
      </c>
      <c r="D95" s="1">
        <v>3438</v>
      </c>
      <c r="E95" s="1">
        <v>12775</v>
      </c>
      <c r="F95" s="1">
        <v>-155</v>
      </c>
      <c r="G95" s="2">
        <v>-4.3</v>
      </c>
      <c r="H95" s="1">
        <v>1072</v>
      </c>
      <c r="I95" s="2">
        <v>9.2</v>
      </c>
      <c r="J95" s="50">
        <f t="shared" si="1"/>
        <v>3.715823152995928</v>
      </c>
    </row>
    <row r="96" spans="2:10" ht="12.75">
      <c r="B96">
        <v>90</v>
      </c>
      <c r="C96" s="1" t="s">
        <v>126</v>
      </c>
      <c r="D96" s="1">
        <v>3023</v>
      </c>
      <c r="E96" s="1">
        <v>12609</v>
      </c>
      <c r="F96" s="1">
        <v>-403</v>
      </c>
      <c r="G96" s="2">
        <v>-11.8</v>
      </c>
      <c r="H96" s="1">
        <v>-2075</v>
      </c>
      <c r="I96" s="2">
        <v>-14.1</v>
      </c>
      <c r="J96" s="50">
        <f t="shared" si="1"/>
        <v>4.171022163413827</v>
      </c>
    </row>
    <row r="97" spans="1:10" ht="12.75">
      <c r="A97">
        <v>5</v>
      </c>
      <c r="B97">
        <v>91</v>
      </c>
      <c r="C97" s="1" t="s">
        <v>105</v>
      </c>
      <c r="D97" s="1">
        <v>2614</v>
      </c>
      <c r="E97" s="1">
        <v>12231</v>
      </c>
      <c r="F97" s="1">
        <v>145</v>
      </c>
      <c r="G97" s="2">
        <v>5.9</v>
      </c>
      <c r="H97" s="1">
        <v>717</v>
      </c>
      <c r="I97" s="2">
        <v>6.2</v>
      </c>
      <c r="J97" s="50">
        <f t="shared" si="1"/>
        <v>4.679035960214231</v>
      </c>
    </row>
    <row r="98" spans="2:10" ht="12.75">
      <c r="B98">
        <v>92</v>
      </c>
      <c r="C98" s="1" t="s">
        <v>63</v>
      </c>
      <c r="D98" s="1">
        <v>2892</v>
      </c>
      <c r="E98" s="1">
        <v>11910</v>
      </c>
      <c r="F98" s="1">
        <v>153</v>
      </c>
      <c r="G98" s="2">
        <v>5.6</v>
      </c>
      <c r="H98" s="1">
        <v>663</v>
      </c>
      <c r="I98" s="2">
        <v>5.9</v>
      </c>
      <c r="J98" s="50">
        <f t="shared" si="1"/>
        <v>4.118257261410788</v>
      </c>
    </row>
    <row r="99" spans="2:10" ht="12.75">
      <c r="B99">
        <v>93</v>
      </c>
      <c r="C99" s="1" t="s">
        <v>81</v>
      </c>
      <c r="D99" s="1">
        <v>3076</v>
      </c>
      <c r="E99" s="1">
        <v>11806</v>
      </c>
      <c r="F99" s="1">
        <v>294</v>
      </c>
      <c r="G99" s="2">
        <v>10.6</v>
      </c>
      <c r="H99" s="1">
        <v>1068</v>
      </c>
      <c r="I99" s="2">
        <v>9.9</v>
      </c>
      <c r="J99" s="50">
        <f t="shared" si="1"/>
        <v>3.8381014304291288</v>
      </c>
    </row>
    <row r="100" spans="2:10" ht="12.75">
      <c r="B100">
        <v>94</v>
      </c>
      <c r="C100" s="1" t="s">
        <v>139</v>
      </c>
      <c r="D100" s="1">
        <v>3904</v>
      </c>
      <c r="E100" s="1">
        <v>11485</v>
      </c>
      <c r="F100" s="1">
        <v>7</v>
      </c>
      <c r="G100" s="2">
        <v>0.2</v>
      </c>
      <c r="H100" s="1">
        <v>58</v>
      </c>
      <c r="I100" s="2">
        <v>0.5</v>
      </c>
      <c r="J100" s="50">
        <f t="shared" si="1"/>
        <v>2.9418545081967213</v>
      </c>
    </row>
    <row r="101" spans="2:10" ht="12.75">
      <c r="B101">
        <v>95</v>
      </c>
      <c r="C101" s="1" t="s">
        <v>93</v>
      </c>
      <c r="D101" s="1">
        <v>5828</v>
      </c>
      <c r="E101" s="1">
        <v>11381</v>
      </c>
      <c r="F101" s="1">
        <v>1005</v>
      </c>
      <c r="G101" s="2">
        <v>20.8</v>
      </c>
      <c r="H101" s="1">
        <v>1273</v>
      </c>
      <c r="I101" s="2">
        <v>12.6</v>
      </c>
      <c r="J101" s="50">
        <f t="shared" si="1"/>
        <v>1.9528140013726836</v>
      </c>
    </row>
    <row r="102" spans="2:10" ht="12.75">
      <c r="B102">
        <v>96</v>
      </c>
      <c r="C102" s="1" t="s">
        <v>82</v>
      </c>
      <c r="D102" s="1">
        <v>8115</v>
      </c>
      <c r="E102" s="1">
        <v>11256</v>
      </c>
      <c r="F102" s="1">
        <v>3163</v>
      </c>
      <c r="G102" s="2">
        <v>63.9</v>
      </c>
      <c r="H102" s="1">
        <v>3377</v>
      </c>
      <c r="I102" s="2">
        <v>42.9</v>
      </c>
      <c r="J102" s="50">
        <f t="shared" si="1"/>
        <v>1.3870609981515711</v>
      </c>
    </row>
    <row r="103" spans="2:10" ht="12.75">
      <c r="B103">
        <v>97</v>
      </c>
      <c r="C103" s="1" t="s">
        <v>151</v>
      </c>
      <c r="D103" s="1">
        <v>6652</v>
      </c>
      <c r="E103" s="1">
        <v>11169</v>
      </c>
      <c r="F103" s="1">
        <v>3711</v>
      </c>
      <c r="G103" s="2">
        <v>126.2</v>
      </c>
      <c r="H103" s="1">
        <v>4326</v>
      </c>
      <c r="I103" s="2">
        <v>63.2</v>
      </c>
      <c r="J103" s="50">
        <f t="shared" si="1"/>
        <v>1.6790438965724594</v>
      </c>
    </row>
    <row r="104" spans="2:10" ht="12.75">
      <c r="B104">
        <v>98</v>
      </c>
      <c r="C104" s="1" t="s">
        <v>113</v>
      </c>
      <c r="D104" s="1">
        <v>4088</v>
      </c>
      <c r="E104" s="1">
        <v>10870</v>
      </c>
      <c r="F104" s="1">
        <v>-575</v>
      </c>
      <c r="G104" s="2">
        <v>-12.3</v>
      </c>
      <c r="H104" s="1">
        <v>979</v>
      </c>
      <c r="I104" s="2">
        <v>9.9</v>
      </c>
      <c r="J104" s="50">
        <f t="shared" si="1"/>
        <v>2.6590019569471623</v>
      </c>
    </row>
    <row r="105" spans="2:10" ht="12.75">
      <c r="B105">
        <v>99</v>
      </c>
      <c r="C105" s="1" t="s">
        <v>144</v>
      </c>
      <c r="D105" s="1">
        <v>3779</v>
      </c>
      <c r="E105" s="1">
        <v>10656</v>
      </c>
      <c r="F105" s="1">
        <v>690</v>
      </c>
      <c r="G105" s="2">
        <v>22.3</v>
      </c>
      <c r="H105" s="1">
        <v>1123</v>
      </c>
      <c r="I105" s="2">
        <v>11.8</v>
      </c>
      <c r="J105" s="50">
        <f t="shared" si="1"/>
        <v>2.8197935961894682</v>
      </c>
    </row>
    <row r="106" spans="1:10" ht="12.75">
      <c r="A106">
        <v>6</v>
      </c>
      <c r="B106">
        <v>100</v>
      </c>
      <c r="C106" s="1" t="s">
        <v>147</v>
      </c>
      <c r="D106" s="1">
        <v>3834</v>
      </c>
      <c r="E106" s="1">
        <v>10654</v>
      </c>
      <c r="F106" s="1">
        <v>-69</v>
      </c>
      <c r="G106" s="2">
        <v>-1.8</v>
      </c>
      <c r="H106" s="1">
        <v>-35</v>
      </c>
      <c r="I106" s="2">
        <v>-0.3</v>
      </c>
      <c r="J106" s="50">
        <f t="shared" si="1"/>
        <v>2.7788210745957227</v>
      </c>
    </row>
    <row r="107" spans="2:10" ht="12.75">
      <c r="B107">
        <v>101</v>
      </c>
      <c r="C107" s="1" t="s">
        <v>117</v>
      </c>
      <c r="D107" s="1">
        <v>2220</v>
      </c>
      <c r="E107" s="1">
        <v>10047</v>
      </c>
      <c r="F107" s="1">
        <v>-179</v>
      </c>
      <c r="G107" s="2">
        <v>-7.5</v>
      </c>
      <c r="H107" s="1">
        <v>-201</v>
      </c>
      <c r="I107" s="2">
        <v>-2</v>
      </c>
      <c r="J107" s="50">
        <f t="shared" si="1"/>
        <v>4.525675675675676</v>
      </c>
    </row>
    <row r="108" spans="2:10" ht="12.75">
      <c r="B108">
        <v>102</v>
      </c>
      <c r="C108" s="1" t="s">
        <v>130</v>
      </c>
      <c r="D108" s="1">
        <v>6286</v>
      </c>
      <c r="E108" s="1">
        <v>9983</v>
      </c>
      <c r="F108" s="1">
        <v>-17</v>
      </c>
      <c r="G108" s="2">
        <v>-0.3</v>
      </c>
      <c r="H108" s="1">
        <v>-1727</v>
      </c>
      <c r="I108" s="2">
        <v>-14.7</v>
      </c>
      <c r="J108" s="50">
        <f t="shared" si="1"/>
        <v>1.588132357620108</v>
      </c>
    </row>
    <row r="109" spans="2:10" ht="12.75">
      <c r="B109">
        <v>103</v>
      </c>
      <c r="C109" s="1" t="s">
        <v>132</v>
      </c>
      <c r="D109" s="1">
        <v>2829</v>
      </c>
      <c r="E109" s="1">
        <v>9787</v>
      </c>
      <c r="F109" s="1">
        <v>-2025</v>
      </c>
      <c r="G109" s="2">
        <v>-41.7</v>
      </c>
      <c r="H109" s="1">
        <v>-6401</v>
      </c>
      <c r="I109" s="2">
        <v>-39.5</v>
      </c>
      <c r="J109" s="50">
        <f t="shared" si="1"/>
        <v>3.4595263343937788</v>
      </c>
    </row>
    <row r="110" spans="2:10" ht="12.75">
      <c r="B110">
        <v>104</v>
      </c>
      <c r="C110" s="1" t="s">
        <v>110</v>
      </c>
      <c r="D110" s="1">
        <v>4809</v>
      </c>
      <c r="E110" s="1">
        <v>9668</v>
      </c>
      <c r="F110" s="1">
        <v>932</v>
      </c>
      <c r="G110" s="2">
        <v>24</v>
      </c>
      <c r="H110" s="1">
        <v>1431</v>
      </c>
      <c r="I110" s="2">
        <v>17.4</v>
      </c>
      <c r="J110" s="50">
        <f t="shared" si="1"/>
        <v>2.0103971719692244</v>
      </c>
    </row>
    <row r="111" spans="2:10" ht="12.75">
      <c r="B111">
        <v>105</v>
      </c>
      <c r="C111" s="1" t="s">
        <v>94</v>
      </c>
      <c r="D111" s="1">
        <v>3285</v>
      </c>
      <c r="E111" s="1">
        <v>9625</v>
      </c>
      <c r="F111" s="1">
        <v>-3288</v>
      </c>
      <c r="G111" s="2">
        <v>-50</v>
      </c>
      <c r="H111" s="1">
        <v>-3843</v>
      </c>
      <c r="I111" s="2">
        <v>-28.5</v>
      </c>
      <c r="J111" s="50">
        <f t="shared" si="1"/>
        <v>2.929984779299848</v>
      </c>
    </row>
    <row r="112" spans="2:10" ht="12.75">
      <c r="B112">
        <v>106</v>
      </c>
      <c r="C112" s="1" t="s">
        <v>136</v>
      </c>
      <c r="D112" s="1">
        <v>4240</v>
      </c>
      <c r="E112" s="1">
        <v>9510</v>
      </c>
      <c r="F112" s="1">
        <v>-389</v>
      </c>
      <c r="G112" s="2">
        <v>-8.4</v>
      </c>
      <c r="H112" s="1">
        <v>-3885</v>
      </c>
      <c r="I112" s="2">
        <v>-29</v>
      </c>
      <c r="J112" s="50">
        <f t="shared" si="1"/>
        <v>2.2429245283018866</v>
      </c>
    </row>
    <row r="113" spans="2:10" ht="12.75">
      <c r="B113">
        <v>107</v>
      </c>
      <c r="C113" s="1" t="s">
        <v>76</v>
      </c>
      <c r="D113" s="1">
        <v>2278</v>
      </c>
      <c r="E113" s="1">
        <v>9422</v>
      </c>
      <c r="F113" s="1">
        <v>131</v>
      </c>
      <c r="G113" s="2">
        <v>6.1</v>
      </c>
      <c r="H113" s="1">
        <v>831</v>
      </c>
      <c r="I113" s="2">
        <v>9.7</v>
      </c>
      <c r="J113" s="50">
        <f t="shared" si="1"/>
        <v>4.136084284460052</v>
      </c>
    </row>
    <row r="114" spans="2:10" ht="12.75">
      <c r="B114">
        <v>108</v>
      </c>
      <c r="C114" s="1" t="s">
        <v>86</v>
      </c>
      <c r="D114" s="1">
        <v>2130</v>
      </c>
      <c r="E114" s="1">
        <v>9350</v>
      </c>
      <c r="F114" s="1">
        <v>-278</v>
      </c>
      <c r="G114" s="2">
        <v>-11.5</v>
      </c>
      <c r="H114" s="1">
        <v>-92</v>
      </c>
      <c r="I114" s="2">
        <v>-1</v>
      </c>
      <c r="J114" s="50">
        <f t="shared" si="1"/>
        <v>4.389671361502347</v>
      </c>
    </row>
    <row r="115" spans="2:10" ht="12.75">
      <c r="B115">
        <v>109</v>
      </c>
      <c r="C115" s="1" t="s">
        <v>112</v>
      </c>
      <c r="D115" s="1">
        <v>1837</v>
      </c>
      <c r="E115" s="1">
        <v>9330</v>
      </c>
      <c r="F115" s="1">
        <v>28</v>
      </c>
      <c r="G115" s="2">
        <v>1.5</v>
      </c>
      <c r="H115" s="1">
        <v>252</v>
      </c>
      <c r="I115" s="2">
        <v>2.8</v>
      </c>
      <c r="J115" s="50">
        <f t="shared" si="1"/>
        <v>5.078933043004899</v>
      </c>
    </row>
    <row r="116" spans="2:10" ht="12.75">
      <c r="B116">
        <v>110</v>
      </c>
      <c r="C116" s="1" t="s">
        <v>196</v>
      </c>
      <c r="D116" s="1">
        <v>3813</v>
      </c>
      <c r="E116" s="1">
        <v>9237</v>
      </c>
      <c r="F116" s="1">
        <v>749</v>
      </c>
      <c r="G116" s="2">
        <v>24.4</v>
      </c>
      <c r="H116" s="1">
        <v>1187</v>
      </c>
      <c r="I116" s="2">
        <v>14.7</v>
      </c>
      <c r="J116" s="50">
        <f t="shared" si="1"/>
        <v>2.4225019669551533</v>
      </c>
    </row>
    <row r="117" spans="2:10" ht="12.75">
      <c r="B117">
        <v>111</v>
      </c>
      <c r="C117" s="1" t="s">
        <v>107</v>
      </c>
      <c r="D117" s="1">
        <v>2480</v>
      </c>
      <c r="E117" s="1">
        <v>9189</v>
      </c>
      <c r="F117" s="1">
        <v>-270</v>
      </c>
      <c r="G117" s="2">
        <v>-9.8</v>
      </c>
      <c r="H117" s="1">
        <v>233</v>
      </c>
      <c r="I117" s="2">
        <v>2.6</v>
      </c>
      <c r="J117" s="50">
        <f t="shared" si="1"/>
        <v>3.705241935483871</v>
      </c>
    </row>
    <row r="118" spans="2:10" ht="12.75">
      <c r="B118">
        <v>112</v>
      </c>
      <c r="C118" s="1" t="s">
        <v>115</v>
      </c>
      <c r="D118" s="1">
        <v>3200</v>
      </c>
      <c r="E118" s="1">
        <v>9117</v>
      </c>
      <c r="F118" s="1">
        <v>384</v>
      </c>
      <c r="G118" s="2">
        <v>13.6</v>
      </c>
      <c r="H118" s="1">
        <v>827</v>
      </c>
      <c r="I118" s="2">
        <v>10</v>
      </c>
      <c r="J118" s="50">
        <f t="shared" si="1"/>
        <v>2.8490625</v>
      </c>
    </row>
    <row r="119" spans="2:10" ht="12.75">
      <c r="B119">
        <v>113</v>
      </c>
      <c r="C119" s="1" t="s">
        <v>104</v>
      </c>
      <c r="D119" s="1">
        <v>1784</v>
      </c>
      <c r="E119" s="1">
        <v>9098</v>
      </c>
      <c r="F119" s="1">
        <v>341</v>
      </c>
      <c r="G119" s="2">
        <v>23.6</v>
      </c>
      <c r="H119" s="1">
        <v>1279</v>
      </c>
      <c r="I119" s="2">
        <v>16.4</v>
      </c>
      <c r="J119" s="50">
        <f t="shared" si="1"/>
        <v>5.099775784753363</v>
      </c>
    </row>
    <row r="120" spans="2:10" ht="12.75">
      <c r="B120">
        <v>114</v>
      </c>
      <c r="C120" s="1" t="s">
        <v>140</v>
      </c>
      <c r="D120" s="1">
        <v>2113</v>
      </c>
      <c r="E120" s="1">
        <v>9006</v>
      </c>
      <c r="F120" s="1">
        <v>-291</v>
      </c>
      <c r="G120" s="2">
        <v>-12.1</v>
      </c>
      <c r="H120" s="1">
        <v>899</v>
      </c>
      <c r="I120" s="2">
        <v>11.1</v>
      </c>
      <c r="J120" s="50">
        <f t="shared" si="1"/>
        <v>4.262186464742073</v>
      </c>
    </row>
    <row r="121" spans="2:10" ht="12.75">
      <c r="B121">
        <v>115</v>
      </c>
      <c r="C121" s="1" t="s">
        <v>202</v>
      </c>
      <c r="D121" s="1">
        <v>2180</v>
      </c>
      <c r="E121" s="1">
        <v>8935</v>
      </c>
      <c r="F121" s="1">
        <v>-143</v>
      </c>
      <c r="G121" s="2">
        <v>-6.2</v>
      </c>
      <c r="H121" s="1">
        <v>-579</v>
      </c>
      <c r="I121" s="2">
        <v>-6.1</v>
      </c>
      <c r="J121" s="50">
        <f t="shared" si="1"/>
        <v>4.098623853211009</v>
      </c>
    </row>
    <row r="122" spans="1:10" ht="12.75">
      <c r="A122">
        <v>7</v>
      </c>
      <c r="B122">
        <v>116</v>
      </c>
      <c r="C122" s="1" t="s">
        <v>161</v>
      </c>
      <c r="D122" s="1">
        <v>2697</v>
      </c>
      <c r="E122" s="1">
        <v>8782</v>
      </c>
      <c r="F122" s="1">
        <v>582</v>
      </c>
      <c r="G122" s="2">
        <v>27.5</v>
      </c>
      <c r="H122" s="1">
        <v>1445</v>
      </c>
      <c r="I122" s="2">
        <v>19.7</v>
      </c>
      <c r="J122" s="50">
        <f t="shared" si="1"/>
        <v>3.256210604375232</v>
      </c>
    </row>
    <row r="123" spans="2:10" ht="12.75">
      <c r="B123">
        <v>117</v>
      </c>
      <c r="C123" s="1" t="s">
        <v>154</v>
      </c>
      <c r="D123" s="1">
        <v>2231</v>
      </c>
      <c r="E123" s="1">
        <v>8637</v>
      </c>
      <c r="F123" s="1">
        <v>0</v>
      </c>
      <c r="G123" s="2">
        <v>0</v>
      </c>
      <c r="H123" s="1">
        <v>278</v>
      </c>
      <c r="I123" s="2">
        <v>3.3</v>
      </c>
      <c r="J123" s="50">
        <f t="shared" si="1"/>
        <v>3.871358135365307</v>
      </c>
    </row>
    <row r="124" spans="2:10" ht="12.75">
      <c r="B124">
        <v>118</v>
      </c>
      <c r="C124" s="1" t="s">
        <v>165</v>
      </c>
      <c r="D124" s="1">
        <v>2189</v>
      </c>
      <c r="E124" s="1">
        <v>8527</v>
      </c>
      <c r="F124" s="1">
        <v>218</v>
      </c>
      <c r="G124" s="2">
        <v>11.1</v>
      </c>
      <c r="H124" s="1">
        <v>1249</v>
      </c>
      <c r="I124" s="2">
        <v>17.2</v>
      </c>
      <c r="J124" s="50">
        <f t="shared" si="1"/>
        <v>3.8953860210141618</v>
      </c>
    </row>
    <row r="125" spans="2:10" ht="12.75">
      <c r="B125">
        <v>119</v>
      </c>
      <c r="C125" s="1" t="s">
        <v>160</v>
      </c>
      <c r="D125" s="1">
        <v>3026</v>
      </c>
      <c r="E125" s="1">
        <v>8461</v>
      </c>
      <c r="F125" s="1">
        <v>286</v>
      </c>
      <c r="G125" s="2">
        <v>10.4</v>
      </c>
      <c r="H125" s="1">
        <v>-455</v>
      </c>
      <c r="I125" s="2">
        <v>-5.1</v>
      </c>
      <c r="J125" s="50">
        <f t="shared" si="1"/>
        <v>2.7961004626569728</v>
      </c>
    </row>
    <row r="126" spans="2:10" ht="12.75">
      <c r="B126">
        <v>120</v>
      </c>
      <c r="C126" s="1" t="s">
        <v>142</v>
      </c>
      <c r="D126" s="1">
        <v>2096</v>
      </c>
      <c r="E126" s="1">
        <v>8442</v>
      </c>
      <c r="F126" s="1">
        <v>-561</v>
      </c>
      <c r="G126" s="2">
        <v>-21.1</v>
      </c>
      <c r="H126" s="1">
        <v>-664</v>
      </c>
      <c r="I126" s="2">
        <v>-7.3</v>
      </c>
      <c r="J126" s="50">
        <f t="shared" si="1"/>
        <v>4.027671755725191</v>
      </c>
    </row>
    <row r="127" spans="2:10" ht="12.75">
      <c r="B127">
        <v>121</v>
      </c>
      <c r="C127" s="1" t="s">
        <v>152</v>
      </c>
      <c r="D127" s="1">
        <v>3269</v>
      </c>
      <c r="E127" s="1">
        <v>8422</v>
      </c>
      <c r="F127" s="1">
        <v>-728</v>
      </c>
      <c r="G127" s="2">
        <v>-18.2</v>
      </c>
      <c r="H127" s="1">
        <v>872</v>
      </c>
      <c r="I127" s="2">
        <v>11.5</v>
      </c>
      <c r="J127" s="50">
        <f t="shared" si="1"/>
        <v>2.576323034567146</v>
      </c>
    </row>
    <row r="128" spans="2:10" ht="12.75">
      <c r="B128">
        <v>122</v>
      </c>
      <c r="C128" s="1" t="s">
        <v>85</v>
      </c>
      <c r="D128" s="1">
        <v>1773</v>
      </c>
      <c r="E128" s="1">
        <v>8259</v>
      </c>
      <c r="F128" s="1">
        <v>-747</v>
      </c>
      <c r="G128" s="2">
        <v>-29.6</v>
      </c>
      <c r="H128" s="1">
        <v>-3172</v>
      </c>
      <c r="I128" s="2">
        <v>-27.7</v>
      </c>
      <c r="J128" s="50">
        <f t="shared" si="1"/>
        <v>4.658206429780034</v>
      </c>
    </row>
    <row r="129" spans="2:10" ht="12.75">
      <c r="B129">
        <v>123</v>
      </c>
      <c r="C129" s="1" t="s">
        <v>89</v>
      </c>
      <c r="D129" s="1">
        <v>3524</v>
      </c>
      <c r="E129" s="1">
        <v>7961</v>
      </c>
      <c r="F129" s="1">
        <v>539</v>
      </c>
      <c r="G129" s="2">
        <v>18.1</v>
      </c>
      <c r="H129" s="1">
        <v>625</v>
      </c>
      <c r="I129" s="2">
        <v>8.5</v>
      </c>
      <c r="J129" s="50">
        <f t="shared" si="1"/>
        <v>2.2590805902383657</v>
      </c>
    </row>
    <row r="130" spans="2:10" ht="12.75">
      <c r="B130">
        <v>124</v>
      </c>
      <c r="C130" s="1" t="s">
        <v>143</v>
      </c>
      <c r="D130" s="1">
        <v>3598</v>
      </c>
      <c r="E130" s="1">
        <v>7818</v>
      </c>
      <c r="F130" s="1">
        <v>658</v>
      </c>
      <c r="G130" s="2">
        <v>22.4</v>
      </c>
      <c r="H130" s="1">
        <v>776</v>
      </c>
      <c r="I130" s="2">
        <v>11</v>
      </c>
      <c r="J130" s="50">
        <f t="shared" si="1"/>
        <v>2.1728738187882155</v>
      </c>
    </row>
    <row r="131" spans="2:10" ht="12.75">
      <c r="B131">
        <v>125</v>
      </c>
      <c r="C131" s="1" t="s">
        <v>123</v>
      </c>
      <c r="D131" s="1">
        <v>2863</v>
      </c>
      <c r="E131" s="1">
        <v>7790</v>
      </c>
      <c r="F131" s="1">
        <v>-11</v>
      </c>
      <c r="G131" s="2">
        <v>-0.4</v>
      </c>
      <c r="H131" s="1">
        <v>-713</v>
      </c>
      <c r="I131" s="2">
        <v>-8.4</v>
      </c>
      <c r="J131" s="50">
        <f t="shared" si="1"/>
        <v>2.720922109675166</v>
      </c>
    </row>
    <row r="132" spans="2:10" ht="12.75">
      <c r="B132">
        <v>126</v>
      </c>
      <c r="C132" s="1" t="s">
        <v>114</v>
      </c>
      <c r="D132" s="1">
        <v>2757</v>
      </c>
      <c r="E132" s="1">
        <v>7408</v>
      </c>
      <c r="F132" s="1">
        <v>391</v>
      </c>
      <c r="G132" s="2">
        <v>16.5</v>
      </c>
      <c r="H132" s="1">
        <v>49</v>
      </c>
      <c r="I132" s="2">
        <v>0.7</v>
      </c>
      <c r="J132" s="50">
        <f t="shared" si="1"/>
        <v>2.6869785999274574</v>
      </c>
    </row>
    <row r="133" spans="2:10" ht="12.75">
      <c r="B133">
        <v>127</v>
      </c>
      <c r="C133" s="1" t="s">
        <v>87</v>
      </c>
      <c r="D133" s="1">
        <v>2903</v>
      </c>
      <c r="E133" s="1">
        <v>7348</v>
      </c>
      <c r="F133" s="1">
        <v>668</v>
      </c>
      <c r="G133" s="2">
        <v>29.9</v>
      </c>
      <c r="H133" s="1">
        <v>388</v>
      </c>
      <c r="I133" s="2">
        <v>5.6</v>
      </c>
      <c r="J133" s="50">
        <f t="shared" si="1"/>
        <v>2.5311746469169822</v>
      </c>
    </row>
    <row r="134" spans="2:10" ht="12.75">
      <c r="B134">
        <v>128</v>
      </c>
      <c r="C134" s="1" t="s">
        <v>155</v>
      </c>
      <c r="D134" s="1">
        <v>2959</v>
      </c>
      <c r="E134" s="1">
        <v>7296</v>
      </c>
      <c r="F134" s="1">
        <v>189</v>
      </c>
      <c r="G134" s="2">
        <v>6.8</v>
      </c>
      <c r="H134" s="1">
        <v>1193</v>
      </c>
      <c r="I134" s="2">
        <v>19.5</v>
      </c>
      <c r="J134" s="50">
        <f t="shared" si="1"/>
        <v>2.465697870902332</v>
      </c>
    </row>
    <row r="135" spans="1:10" ht="12.75">
      <c r="A135">
        <v>8</v>
      </c>
      <c r="B135">
        <v>129</v>
      </c>
      <c r="C135" s="1" t="s">
        <v>145</v>
      </c>
      <c r="D135" s="1">
        <v>1832</v>
      </c>
      <c r="E135" s="1">
        <v>7218</v>
      </c>
      <c r="F135" s="1">
        <v>-18</v>
      </c>
      <c r="G135" s="2">
        <v>-1</v>
      </c>
      <c r="H135" s="1">
        <v>414</v>
      </c>
      <c r="I135" s="2">
        <v>6.1</v>
      </c>
      <c r="J135" s="50">
        <f t="shared" si="1"/>
        <v>3.9399563318777293</v>
      </c>
    </row>
    <row r="136" spans="2:10" ht="12.75">
      <c r="B136">
        <v>130</v>
      </c>
      <c r="C136" s="1" t="s">
        <v>148</v>
      </c>
      <c r="D136" s="1">
        <v>2935</v>
      </c>
      <c r="E136" s="1">
        <v>7198</v>
      </c>
      <c r="F136" s="1">
        <v>121</v>
      </c>
      <c r="G136" s="2">
        <v>4.3</v>
      </c>
      <c r="H136" s="1">
        <v>315</v>
      </c>
      <c r="I136" s="2">
        <v>4.6</v>
      </c>
      <c r="J136" s="50">
        <f aca="true" t="shared" si="2" ref="J136:J199">E136/D136</f>
        <v>2.4524701873935264</v>
      </c>
    </row>
    <row r="137" spans="2:10" ht="12.75">
      <c r="B137">
        <v>131</v>
      </c>
      <c r="C137" s="1" t="s">
        <v>125</v>
      </c>
      <c r="D137" s="1">
        <v>1488</v>
      </c>
      <c r="E137" s="1">
        <v>7192</v>
      </c>
      <c r="F137" s="1">
        <v>-1037</v>
      </c>
      <c r="G137" s="2">
        <v>-41.1</v>
      </c>
      <c r="H137" s="1">
        <v>1301</v>
      </c>
      <c r="I137" s="2">
        <v>22.1</v>
      </c>
      <c r="J137" s="50">
        <f t="shared" si="2"/>
        <v>4.833333333333333</v>
      </c>
    </row>
    <row r="138" spans="2:10" ht="12.75">
      <c r="B138">
        <v>132</v>
      </c>
      <c r="C138" s="1" t="s">
        <v>120</v>
      </c>
      <c r="D138" s="1">
        <v>1804</v>
      </c>
      <c r="E138" s="1">
        <v>7117</v>
      </c>
      <c r="F138" s="1">
        <v>-496</v>
      </c>
      <c r="G138" s="2">
        <v>-21.6</v>
      </c>
      <c r="H138" s="1">
        <v>-1877</v>
      </c>
      <c r="I138" s="2">
        <v>-20.9</v>
      </c>
      <c r="J138" s="50">
        <f t="shared" si="2"/>
        <v>3.9451219512195124</v>
      </c>
    </row>
    <row r="139" spans="1:10" ht="12.75">
      <c r="A139">
        <v>9</v>
      </c>
      <c r="B139">
        <v>133</v>
      </c>
      <c r="C139" s="1" t="s">
        <v>156</v>
      </c>
      <c r="D139" s="1">
        <v>1786</v>
      </c>
      <c r="E139" s="1">
        <v>7027</v>
      </c>
      <c r="F139" s="1">
        <v>155</v>
      </c>
      <c r="G139" s="2">
        <v>9.5</v>
      </c>
      <c r="H139" s="1">
        <v>73</v>
      </c>
      <c r="I139" s="2">
        <v>1</v>
      </c>
      <c r="J139" s="50">
        <f t="shared" si="2"/>
        <v>3.9344904815229564</v>
      </c>
    </row>
    <row r="140" spans="2:10" ht="12.75">
      <c r="B140">
        <v>134</v>
      </c>
      <c r="C140" s="1" t="s">
        <v>157</v>
      </c>
      <c r="D140" s="1">
        <v>2350</v>
      </c>
      <c r="E140" s="1">
        <v>6939</v>
      </c>
      <c r="F140" s="1">
        <v>495</v>
      </c>
      <c r="G140" s="2">
        <v>26.7</v>
      </c>
      <c r="H140" s="1">
        <v>126</v>
      </c>
      <c r="I140" s="2">
        <v>1.8</v>
      </c>
      <c r="J140" s="50">
        <f t="shared" si="2"/>
        <v>2.9527659574468084</v>
      </c>
    </row>
    <row r="141" spans="2:10" ht="12.75">
      <c r="B141">
        <v>135</v>
      </c>
      <c r="C141" s="1" t="s">
        <v>92</v>
      </c>
      <c r="D141" s="1">
        <v>1497</v>
      </c>
      <c r="E141" s="1">
        <v>6826</v>
      </c>
      <c r="F141" s="1">
        <v>158</v>
      </c>
      <c r="G141" s="2">
        <v>11.8</v>
      </c>
      <c r="H141" s="1">
        <v>395</v>
      </c>
      <c r="I141" s="2">
        <v>6.1</v>
      </c>
      <c r="J141" s="50">
        <f t="shared" si="2"/>
        <v>4.559786239144956</v>
      </c>
    </row>
    <row r="142" spans="2:10" ht="12.75">
      <c r="B142">
        <v>136</v>
      </c>
      <c r="C142" s="1" t="s">
        <v>191</v>
      </c>
      <c r="D142" s="1">
        <v>1804</v>
      </c>
      <c r="E142" s="1">
        <v>6820</v>
      </c>
      <c r="F142" s="1">
        <v>4</v>
      </c>
      <c r="G142" s="2">
        <v>0.2</v>
      </c>
      <c r="H142" s="1">
        <v>-77</v>
      </c>
      <c r="I142" s="2">
        <v>-1.1</v>
      </c>
      <c r="J142" s="50">
        <f t="shared" si="2"/>
        <v>3.7804878048780486</v>
      </c>
    </row>
    <row r="143" spans="2:10" ht="12.75">
      <c r="B143">
        <v>137</v>
      </c>
      <c r="C143" s="1" t="s">
        <v>102</v>
      </c>
      <c r="D143" s="1">
        <v>1610</v>
      </c>
      <c r="E143" s="1">
        <v>6706</v>
      </c>
      <c r="F143" s="1">
        <v>43</v>
      </c>
      <c r="G143" s="2">
        <v>2.7</v>
      </c>
      <c r="H143" s="1">
        <v>-314</v>
      </c>
      <c r="I143" s="2">
        <v>-4.5</v>
      </c>
      <c r="J143" s="50">
        <f t="shared" si="2"/>
        <v>4.165217391304348</v>
      </c>
    </row>
    <row r="144" spans="2:10" ht="12.75">
      <c r="B144">
        <v>138</v>
      </c>
      <c r="C144" s="1" t="s">
        <v>182</v>
      </c>
      <c r="D144" s="1">
        <v>4039</v>
      </c>
      <c r="E144" s="1">
        <v>6572</v>
      </c>
      <c r="F144" s="1">
        <v>202</v>
      </c>
      <c r="G144" s="2">
        <v>5.3</v>
      </c>
      <c r="H144" s="1">
        <v>665</v>
      </c>
      <c r="I144" s="2">
        <v>11.3</v>
      </c>
      <c r="J144" s="50">
        <f t="shared" si="2"/>
        <v>1.6271354295617728</v>
      </c>
    </row>
    <row r="145" spans="2:10" ht="12.75">
      <c r="B145">
        <v>139</v>
      </c>
      <c r="C145" s="1" t="s">
        <v>135</v>
      </c>
      <c r="D145" s="1">
        <v>2895</v>
      </c>
      <c r="E145" s="1">
        <v>6478</v>
      </c>
      <c r="F145" s="1">
        <v>128</v>
      </c>
      <c r="G145" s="2">
        <v>4.6</v>
      </c>
      <c r="H145" s="1">
        <v>982</v>
      </c>
      <c r="I145" s="2">
        <v>17.9</v>
      </c>
      <c r="J145" s="50">
        <f t="shared" si="2"/>
        <v>2.237651122625216</v>
      </c>
    </row>
    <row r="146" spans="2:10" ht="12.75">
      <c r="B146">
        <v>140</v>
      </c>
      <c r="C146" s="1" t="s">
        <v>192</v>
      </c>
      <c r="D146" s="1">
        <v>2761</v>
      </c>
      <c r="E146" s="1">
        <v>6351</v>
      </c>
      <c r="F146" s="1">
        <v>369</v>
      </c>
      <c r="G146" s="2">
        <v>15.4</v>
      </c>
      <c r="H146" s="1">
        <v>118</v>
      </c>
      <c r="I146" s="2">
        <v>1.9</v>
      </c>
      <c r="J146" s="50">
        <f t="shared" si="2"/>
        <v>2.3002535313292287</v>
      </c>
    </row>
    <row r="147" spans="2:10" ht="12.75">
      <c r="B147">
        <v>141</v>
      </c>
      <c r="C147" s="1" t="s">
        <v>138</v>
      </c>
      <c r="D147" s="1">
        <v>1288</v>
      </c>
      <c r="E147" s="1">
        <v>6300</v>
      </c>
      <c r="F147" s="1">
        <v>276</v>
      </c>
      <c r="G147" s="2">
        <v>27.3</v>
      </c>
      <c r="H147" s="1">
        <v>874</v>
      </c>
      <c r="I147" s="2">
        <v>16.1</v>
      </c>
      <c r="J147" s="50">
        <f t="shared" si="2"/>
        <v>4.891304347826087</v>
      </c>
    </row>
    <row r="148" spans="2:10" ht="12.75">
      <c r="B148">
        <v>142</v>
      </c>
      <c r="C148" s="1" t="s">
        <v>185</v>
      </c>
      <c r="D148" s="1">
        <v>2814</v>
      </c>
      <c r="E148" s="1">
        <v>6139</v>
      </c>
      <c r="F148" s="1">
        <v>647</v>
      </c>
      <c r="G148" s="2">
        <v>29.9</v>
      </c>
      <c r="H148" s="1">
        <v>1332</v>
      </c>
      <c r="I148" s="2">
        <v>27.7</v>
      </c>
      <c r="J148" s="50">
        <f t="shared" si="2"/>
        <v>2.181592039800995</v>
      </c>
    </row>
    <row r="149" spans="2:10" ht="12.75">
      <c r="B149">
        <v>143</v>
      </c>
      <c r="C149" s="1" t="s">
        <v>101</v>
      </c>
      <c r="D149" s="1">
        <v>1234</v>
      </c>
      <c r="E149" s="1">
        <v>5933</v>
      </c>
      <c r="F149" s="1">
        <v>-94</v>
      </c>
      <c r="G149" s="2">
        <v>-7.1</v>
      </c>
      <c r="H149" s="1">
        <v>223</v>
      </c>
      <c r="I149" s="2">
        <v>3.9</v>
      </c>
      <c r="J149" s="50">
        <f t="shared" si="2"/>
        <v>4.807941653160454</v>
      </c>
    </row>
    <row r="150" spans="2:10" ht="12.75">
      <c r="B150">
        <v>144</v>
      </c>
      <c r="C150" s="1" t="s">
        <v>106</v>
      </c>
      <c r="D150" s="1">
        <v>1295</v>
      </c>
      <c r="E150" s="1">
        <v>5910</v>
      </c>
      <c r="F150" s="1">
        <v>-627</v>
      </c>
      <c r="G150" s="2">
        <v>-32.6</v>
      </c>
      <c r="H150" s="1">
        <v>-285</v>
      </c>
      <c r="I150" s="2">
        <v>-4.6</v>
      </c>
      <c r="J150" s="50">
        <f t="shared" si="2"/>
        <v>4.563706563706564</v>
      </c>
    </row>
    <row r="151" spans="2:10" ht="12.75">
      <c r="B151">
        <v>145</v>
      </c>
      <c r="C151" s="1" t="s">
        <v>150</v>
      </c>
      <c r="D151" s="1">
        <v>1638</v>
      </c>
      <c r="E151" s="1">
        <v>5668</v>
      </c>
      <c r="F151" s="1">
        <v>120</v>
      </c>
      <c r="G151" s="2">
        <v>7.9</v>
      </c>
      <c r="H151" s="1">
        <v>435</v>
      </c>
      <c r="I151" s="2">
        <v>8.3</v>
      </c>
      <c r="J151" s="50">
        <f t="shared" si="2"/>
        <v>3.4603174603174605</v>
      </c>
    </row>
    <row r="152" spans="2:10" ht="12.75">
      <c r="B152">
        <v>146</v>
      </c>
      <c r="C152" s="1" t="s">
        <v>108</v>
      </c>
      <c r="D152" s="1">
        <v>2287</v>
      </c>
      <c r="E152" s="1">
        <v>5635</v>
      </c>
      <c r="F152" s="1">
        <v>569</v>
      </c>
      <c r="G152" s="2">
        <v>33.1</v>
      </c>
      <c r="H152" s="1">
        <v>371</v>
      </c>
      <c r="I152" s="2">
        <v>7</v>
      </c>
      <c r="J152" s="50">
        <f t="shared" si="2"/>
        <v>2.4639265413205074</v>
      </c>
    </row>
    <row r="153" spans="2:10" ht="12.75">
      <c r="B153">
        <v>147</v>
      </c>
      <c r="C153" s="1" t="s">
        <v>127</v>
      </c>
      <c r="D153" s="1">
        <v>3340</v>
      </c>
      <c r="E153" s="1">
        <v>5613</v>
      </c>
      <c r="F153" s="1">
        <v>583</v>
      </c>
      <c r="G153" s="2">
        <v>21.1</v>
      </c>
      <c r="H153" s="1">
        <v>1661</v>
      </c>
      <c r="I153" s="2">
        <v>42</v>
      </c>
      <c r="J153" s="50">
        <f t="shared" si="2"/>
        <v>1.6805389221556886</v>
      </c>
    </row>
    <row r="154" spans="2:10" ht="12.75">
      <c r="B154">
        <v>148</v>
      </c>
      <c r="C154" s="1" t="s">
        <v>98</v>
      </c>
      <c r="D154" s="1">
        <v>1689</v>
      </c>
      <c r="E154" s="1">
        <v>5509</v>
      </c>
      <c r="F154" s="1">
        <v>-57</v>
      </c>
      <c r="G154" s="2">
        <v>-3.3</v>
      </c>
      <c r="H154" s="1">
        <v>-187</v>
      </c>
      <c r="I154" s="2">
        <v>-3.3</v>
      </c>
      <c r="J154" s="50">
        <f t="shared" si="2"/>
        <v>3.261693309650681</v>
      </c>
    </row>
    <row r="155" spans="2:10" ht="12.75">
      <c r="B155">
        <v>149</v>
      </c>
      <c r="C155" s="1" t="s">
        <v>166</v>
      </c>
      <c r="D155" s="1">
        <v>1307</v>
      </c>
      <c r="E155" s="1">
        <v>5450</v>
      </c>
      <c r="F155" s="1">
        <v>35</v>
      </c>
      <c r="G155" s="2">
        <v>2.8</v>
      </c>
      <c r="H155" s="1">
        <v>4</v>
      </c>
      <c r="I155" s="2">
        <v>0.1</v>
      </c>
      <c r="J155" s="50">
        <f t="shared" si="2"/>
        <v>4.169854628921193</v>
      </c>
    </row>
    <row r="156" spans="2:10" ht="12.75">
      <c r="B156">
        <v>150</v>
      </c>
      <c r="C156" s="1" t="s">
        <v>128</v>
      </c>
      <c r="D156" s="1">
        <v>1468</v>
      </c>
      <c r="E156" s="1">
        <v>5367</v>
      </c>
      <c r="F156" s="1">
        <v>260</v>
      </c>
      <c r="G156" s="2">
        <v>21.5</v>
      </c>
      <c r="H156" s="1">
        <v>619</v>
      </c>
      <c r="I156" s="2">
        <v>13</v>
      </c>
      <c r="J156" s="50">
        <f t="shared" si="2"/>
        <v>3.6559945504087192</v>
      </c>
    </row>
    <row r="157" spans="2:10" ht="12.75">
      <c r="B157">
        <v>151</v>
      </c>
      <c r="C157" s="1" t="s">
        <v>111</v>
      </c>
      <c r="D157" s="1">
        <v>1582</v>
      </c>
      <c r="E157" s="1">
        <v>5302</v>
      </c>
      <c r="F157" s="1">
        <v>49</v>
      </c>
      <c r="G157" s="2">
        <v>3.2</v>
      </c>
      <c r="H157" s="1">
        <v>146</v>
      </c>
      <c r="I157" s="2">
        <v>2.8</v>
      </c>
      <c r="J157" s="50">
        <f t="shared" si="2"/>
        <v>3.3514538558786344</v>
      </c>
    </row>
    <row r="158" spans="2:10" ht="12.75">
      <c r="B158">
        <v>152</v>
      </c>
      <c r="C158" s="1" t="s">
        <v>137</v>
      </c>
      <c r="D158" s="1">
        <v>1107</v>
      </c>
      <c r="E158" s="1">
        <v>5250</v>
      </c>
      <c r="F158" s="1">
        <v>-78</v>
      </c>
      <c r="G158" s="2">
        <v>-6.6</v>
      </c>
      <c r="H158" s="1">
        <v>-881</v>
      </c>
      <c r="I158" s="2">
        <v>-14.4</v>
      </c>
      <c r="J158" s="50">
        <f t="shared" si="2"/>
        <v>4.742547425474255</v>
      </c>
    </row>
    <row r="159" spans="2:10" ht="12.75">
      <c r="B159">
        <v>153</v>
      </c>
      <c r="C159" s="1" t="s">
        <v>212</v>
      </c>
      <c r="D159" s="1">
        <v>1127</v>
      </c>
      <c r="E159" s="1">
        <v>4940</v>
      </c>
      <c r="F159" s="1">
        <v>198</v>
      </c>
      <c r="G159" s="2">
        <v>21.3</v>
      </c>
      <c r="H159" s="1">
        <v>882</v>
      </c>
      <c r="I159" s="2">
        <v>21.7</v>
      </c>
      <c r="J159" s="50">
        <f t="shared" si="2"/>
        <v>4.383318544809228</v>
      </c>
    </row>
    <row r="160" spans="1:10" ht="12.75">
      <c r="A160">
        <v>10</v>
      </c>
      <c r="B160">
        <v>154</v>
      </c>
      <c r="C160" s="1" t="s">
        <v>176</v>
      </c>
      <c r="D160" s="1">
        <v>1125</v>
      </c>
      <c r="E160" s="1">
        <v>4923</v>
      </c>
      <c r="F160" s="1">
        <v>-174</v>
      </c>
      <c r="G160" s="2">
        <v>-13.4</v>
      </c>
      <c r="H160" s="1">
        <v>-771</v>
      </c>
      <c r="I160" s="2">
        <v>-13.5</v>
      </c>
      <c r="J160" s="50">
        <f t="shared" si="2"/>
        <v>4.376</v>
      </c>
    </row>
    <row r="161" spans="2:10" ht="12.75">
      <c r="B161">
        <v>155</v>
      </c>
      <c r="C161" s="1" t="s">
        <v>164</v>
      </c>
      <c r="D161" s="1">
        <v>1722</v>
      </c>
      <c r="E161" s="1">
        <v>4882</v>
      </c>
      <c r="F161" s="1">
        <v>-82</v>
      </c>
      <c r="G161" s="2">
        <v>-4.5</v>
      </c>
      <c r="H161" s="1">
        <v>-530</v>
      </c>
      <c r="I161" s="2">
        <v>-9.8</v>
      </c>
      <c r="J161" s="50">
        <f t="shared" si="2"/>
        <v>2.835075493612079</v>
      </c>
    </row>
    <row r="162" spans="1:10" ht="12.75">
      <c r="A162">
        <v>11</v>
      </c>
      <c r="B162">
        <v>156</v>
      </c>
      <c r="C162" s="1" t="s">
        <v>162</v>
      </c>
      <c r="D162" s="1">
        <v>1256</v>
      </c>
      <c r="E162" s="1">
        <v>4842</v>
      </c>
      <c r="F162" s="1">
        <v>-28</v>
      </c>
      <c r="G162" s="2">
        <v>-2.2</v>
      </c>
      <c r="H162" s="1">
        <v>662</v>
      </c>
      <c r="I162" s="2">
        <v>15.8</v>
      </c>
      <c r="J162" s="50">
        <f t="shared" si="2"/>
        <v>3.855095541401274</v>
      </c>
    </row>
    <row r="163" spans="2:10" ht="12.75">
      <c r="B163">
        <v>157</v>
      </c>
      <c r="C163" s="1" t="s">
        <v>188</v>
      </c>
      <c r="D163" s="1">
        <v>1842</v>
      </c>
      <c r="E163" s="1">
        <v>4792</v>
      </c>
      <c r="F163" s="1">
        <v>173</v>
      </c>
      <c r="G163" s="2">
        <v>10.4</v>
      </c>
      <c r="H163" s="1">
        <v>485</v>
      </c>
      <c r="I163" s="2">
        <v>11.3</v>
      </c>
      <c r="J163" s="50">
        <f t="shared" si="2"/>
        <v>2.6015200868621062</v>
      </c>
    </row>
    <row r="164" spans="2:10" ht="12.75">
      <c r="B164">
        <v>158</v>
      </c>
      <c r="C164" s="1" t="s">
        <v>134</v>
      </c>
      <c r="D164" s="1">
        <v>1152</v>
      </c>
      <c r="E164" s="1">
        <v>4664</v>
      </c>
      <c r="F164" s="1">
        <v>174</v>
      </c>
      <c r="G164" s="2">
        <v>17.8</v>
      </c>
      <c r="H164" s="1">
        <v>614</v>
      </c>
      <c r="I164" s="2">
        <v>15.2</v>
      </c>
      <c r="J164" s="50">
        <f t="shared" si="2"/>
        <v>4.048611111111111</v>
      </c>
    </row>
    <row r="165" spans="2:10" ht="12.75">
      <c r="B165">
        <v>159</v>
      </c>
      <c r="C165" s="1" t="s">
        <v>141</v>
      </c>
      <c r="D165" s="1">
        <v>1066</v>
      </c>
      <c r="E165" s="1">
        <v>4611</v>
      </c>
      <c r="F165" s="1">
        <v>-871</v>
      </c>
      <c r="G165" s="2">
        <v>-45</v>
      </c>
      <c r="H165" s="1">
        <v>-756</v>
      </c>
      <c r="I165" s="2">
        <v>-14.1</v>
      </c>
      <c r="J165" s="50">
        <f t="shared" si="2"/>
        <v>4.325515947467167</v>
      </c>
    </row>
    <row r="166" spans="2:10" ht="12.75">
      <c r="B166">
        <v>160</v>
      </c>
      <c r="C166" s="1" t="s">
        <v>95</v>
      </c>
      <c r="D166" s="1">
        <v>1693</v>
      </c>
      <c r="E166" s="1">
        <v>4588</v>
      </c>
      <c r="F166" s="1">
        <v>67</v>
      </c>
      <c r="G166" s="2">
        <v>4.1</v>
      </c>
      <c r="H166" s="1">
        <v>-181</v>
      </c>
      <c r="I166" s="2">
        <v>-3.8</v>
      </c>
      <c r="J166" s="50">
        <f t="shared" si="2"/>
        <v>2.7099822799763733</v>
      </c>
    </row>
    <row r="167" spans="2:10" ht="12.75">
      <c r="B167">
        <v>161</v>
      </c>
      <c r="C167" s="1" t="s">
        <v>255</v>
      </c>
      <c r="D167" s="1">
        <v>855</v>
      </c>
      <c r="E167" s="1">
        <v>4565</v>
      </c>
      <c r="F167" s="1">
        <v>213</v>
      </c>
      <c r="G167" s="2">
        <v>33.2</v>
      </c>
      <c r="H167" s="1">
        <v>-2750</v>
      </c>
      <c r="I167" s="2">
        <v>-37.6</v>
      </c>
      <c r="J167" s="50">
        <f t="shared" si="2"/>
        <v>5.3391812865497075</v>
      </c>
    </row>
    <row r="168" spans="1:10" ht="12.75">
      <c r="A168">
        <v>12</v>
      </c>
      <c r="B168">
        <v>162</v>
      </c>
      <c r="C168" s="1" t="s">
        <v>200</v>
      </c>
      <c r="D168" s="1">
        <v>1106</v>
      </c>
      <c r="E168" s="1">
        <v>4558</v>
      </c>
      <c r="F168" s="1">
        <v>-15</v>
      </c>
      <c r="G168" s="2">
        <v>-1.3</v>
      </c>
      <c r="H168" s="1">
        <v>100</v>
      </c>
      <c r="I168" s="2">
        <v>2.2</v>
      </c>
      <c r="J168" s="50">
        <f t="shared" si="2"/>
        <v>4.121157323688969</v>
      </c>
    </row>
    <row r="169" spans="2:10" ht="12.75">
      <c r="B169">
        <v>163</v>
      </c>
      <c r="C169" s="1" t="s">
        <v>168</v>
      </c>
      <c r="D169" s="1">
        <v>2345</v>
      </c>
      <c r="E169" s="1">
        <v>4536</v>
      </c>
      <c r="F169" s="1">
        <v>256</v>
      </c>
      <c r="G169" s="2">
        <v>12.3</v>
      </c>
      <c r="H169" s="1">
        <v>-42</v>
      </c>
      <c r="I169" s="2">
        <v>-0.9</v>
      </c>
      <c r="J169" s="50">
        <f t="shared" si="2"/>
        <v>1.9343283582089552</v>
      </c>
    </row>
    <row r="170" spans="2:10" ht="12.75">
      <c r="B170">
        <v>164</v>
      </c>
      <c r="C170" s="1" t="s">
        <v>170</v>
      </c>
      <c r="D170" s="1">
        <v>1012</v>
      </c>
      <c r="E170" s="1">
        <v>4535</v>
      </c>
      <c r="F170" s="1">
        <v>222</v>
      </c>
      <c r="G170" s="2">
        <v>28.1</v>
      </c>
      <c r="H170" s="1">
        <v>711</v>
      </c>
      <c r="I170" s="2">
        <v>18.6</v>
      </c>
      <c r="J170" s="50">
        <f t="shared" si="2"/>
        <v>4.4812252964426875</v>
      </c>
    </row>
    <row r="171" spans="2:10" ht="12.75">
      <c r="B171">
        <v>165</v>
      </c>
      <c r="C171" s="1" t="s">
        <v>189</v>
      </c>
      <c r="D171" s="1">
        <v>2096</v>
      </c>
      <c r="E171" s="1">
        <v>4492</v>
      </c>
      <c r="F171" s="1">
        <v>185</v>
      </c>
      <c r="G171" s="2">
        <v>9.7</v>
      </c>
      <c r="H171" s="1">
        <v>382</v>
      </c>
      <c r="I171" s="2">
        <v>9.3</v>
      </c>
      <c r="J171" s="50">
        <f t="shared" si="2"/>
        <v>2.1431297709923665</v>
      </c>
    </row>
    <row r="172" spans="1:10" ht="12.75">
      <c r="A172">
        <v>13</v>
      </c>
      <c r="B172">
        <v>166</v>
      </c>
      <c r="C172" s="1" t="s">
        <v>210</v>
      </c>
      <c r="D172" s="1">
        <v>1676</v>
      </c>
      <c r="E172" s="1">
        <v>4248</v>
      </c>
      <c r="F172" s="1">
        <v>501</v>
      </c>
      <c r="G172" s="2">
        <v>42.6</v>
      </c>
      <c r="H172" s="1">
        <v>533</v>
      </c>
      <c r="I172" s="2">
        <v>14.3</v>
      </c>
      <c r="J172" s="50">
        <f t="shared" si="2"/>
        <v>2.5346062052505967</v>
      </c>
    </row>
    <row r="173" spans="2:10" ht="12.75">
      <c r="B173">
        <v>167</v>
      </c>
      <c r="C173" s="1" t="s">
        <v>121</v>
      </c>
      <c r="D173" s="1">
        <v>2752</v>
      </c>
      <c r="E173" s="1">
        <v>4174</v>
      </c>
      <c r="F173" s="1">
        <v>508</v>
      </c>
      <c r="G173" s="2">
        <v>22.6</v>
      </c>
      <c r="H173" s="1">
        <v>569</v>
      </c>
      <c r="I173" s="2">
        <v>15.8</v>
      </c>
      <c r="J173" s="50">
        <f t="shared" si="2"/>
        <v>1.5167151162790697</v>
      </c>
    </row>
    <row r="174" spans="2:10" ht="12.75">
      <c r="B174">
        <v>168</v>
      </c>
      <c r="C174" s="1" t="s">
        <v>172</v>
      </c>
      <c r="D174" s="1">
        <v>1937</v>
      </c>
      <c r="E174" s="1">
        <v>4046</v>
      </c>
      <c r="F174" s="1">
        <v>60</v>
      </c>
      <c r="G174" s="2">
        <v>3.2</v>
      </c>
      <c r="H174" s="1">
        <v>721</v>
      </c>
      <c r="I174" s="2">
        <v>21.7</v>
      </c>
      <c r="J174" s="50">
        <f t="shared" si="2"/>
        <v>2.0887971089313373</v>
      </c>
    </row>
    <row r="175" spans="2:10" ht="12.75">
      <c r="B175">
        <v>169</v>
      </c>
      <c r="C175" s="1" t="s">
        <v>199</v>
      </c>
      <c r="D175" s="1">
        <v>3463</v>
      </c>
      <c r="E175" s="1">
        <v>4042</v>
      </c>
      <c r="F175" s="1">
        <v>2026</v>
      </c>
      <c r="G175" s="2">
        <v>141</v>
      </c>
      <c r="H175" s="1">
        <v>1413</v>
      </c>
      <c r="I175" s="2">
        <v>53.7</v>
      </c>
      <c r="J175" s="50">
        <f t="shared" si="2"/>
        <v>1.1671960727692752</v>
      </c>
    </row>
    <row r="176" spans="2:10" ht="12.75">
      <c r="B176">
        <v>170</v>
      </c>
      <c r="C176" s="1" t="s">
        <v>184</v>
      </c>
      <c r="D176" s="1">
        <v>1055</v>
      </c>
      <c r="E176" s="1">
        <v>3928</v>
      </c>
      <c r="F176" s="1">
        <v>-243</v>
      </c>
      <c r="G176" s="2">
        <v>-18.7</v>
      </c>
      <c r="H176" s="1">
        <v>-408</v>
      </c>
      <c r="I176" s="2">
        <v>-9.4</v>
      </c>
      <c r="J176" s="50">
        <f t="shared" si="2"/>
        <v>3.7232227488151657</v>
      </c>
    </row>
    <row r="177" spans="2:10" ht="12.75">
      <c r="B177">
        <v>171</v>
      </c>
      <c r="C177" s="1" t="s">
        <v>224</v>
      </c>
      <c r="D177" s="1">
        <v>1464</v>
      </c>
      <c r="E177" s="1">
        <v>3911</v>
      </c>
      <c r="F177" s="1">
        <v>98</v>
      </c>
      <c r="G177" s="2">
        <v>7.2</v>
      </c>
      <c r="H177" s="1">
        <v>386</v>
      </c>
      <c r="I177" s="2">
        <v>11</v>
      </c>
      <c r="J177" s="50">
        <f t="shared" si="2"/>
        <v>2.671448087431694</v>
      </c>
    </row>
    <row r="178" spans="2:10" ht="12.75">
      <c r="B178">
        <v>172</v>
      </c>
      <c r="C178" s="1" t="s">
        <v>167</v>
      </c>
      <c r="D178" s="1">
        <v>2564</v>
      </c>
      <c r="E178" s="1">
        <v>3890</v>
      </c>
      <c r="F178" s="1">
        <v>46</v>
      </c>
      <c r="G178" s="2">
        <v>1.8</v>
      </c>
      <c r="H178" s="1">
        <v>-139</v>
      </c>
      <c r="I178" s="2">
        <v>-3.4</v>
      </c>
      <c r="J178" s="50">
        <f t="shared" si="2"/>
        <v>1.5171606864274572</v>
      </c>
    </row>
    <row r="179" spans="2:10" ht="12.75">
      <c r="B179">
        <v>173</v>
      </c>
      <c r="C179" s="1" t="s">
        <v>180</v>
      </c>
      <c r="D179" s="1">
        <v>1339</v>
      </c>
      <c r="E179" s="1">
        <v>3782</v>
      </c>
      <c r="F179" s="1">
        <v>340</v>
      </c>
      <c r="G179" s="2">
        <v>34</v>
      </c>
      <c r="H179" s="1">
        <v>1841</v>
      </c>
      <c r="I179" s="2">
        <v>94.8</v>
      </c>
      <c r="J179" s="50">
        <f t="shared" si="2"/>
        <v>2.8244958924570573</v>
      </c>
    </row>
    <row r="180" spans="2:10" ht="12.75">
      <c r="B180">
        <v>174</v>
      </c>
      <c r="C180" s="1" t="s">
        <v>232</v>
      </c>
      <c r="D180" s="1">
        <v>948</v>
      </c>
      <c r="E180" s="1">
        <v>3769</v>
      </c>
      <c r="F180" s="1">
        <v>-334</v>
      </c>
      <c r="G180" s="2">
        <v>-26.1</v>
      </c>
      <c r="H180" s="1">
        <v>-202</v>
      </c>
      <c r="I180" s="2">
        <v>-5.1</v>
      </c>
      <c r="J180" s="50">
        <f t="shared" si="2"/>
        <v>3.9757383966244726</v>
      </c>
    </row>
    <row r="181" spans="1:10" ht="12.75">
      <c r="A181">
        <v>14</v>
      </c>
      <c r="B181">
        <v>175</v>
      </c>
      <c r="C181" s="1" t="s">
        <v>153</v>
      </c>
      <c r="D181" s="1">
        <v>1114</v>
      </c>
      <c r="E181" s="1">
        <v>3755</v>
      </c>
      <c r="F181" s="1">
        <v>226</v>
      </c>
      <c r="G181" s="2">
        <v>25.5</v>
      </c>
      <c r="H181" s="1">
        <v>549</v>
      </c>
      <c r="I181" s="2">
        <v>17.1</v>
      </c>
      <c r="J181" s="50">
        <f t="shared" si="2"/>
        <v>3.3707360861759423</v>
      </c>
    </row>
    <row r="182" spans="2:10" ht="12.75">
      <c r="B182">
        <v>176</v>
      </c>
      <c r="C182" s="1" t="s">
        <v>131</v>
      </c>
      <c r="D182" s="1">
        <v>2445</v>
      </c>
      <c r="E182" s="1">
        <v>3734</v>
      </c>
      <c r="F182" s="1">
        <v>-87</v>
      </c>
      <c r="G182" s="2">
        <v>-3.4</v>
      </c>
      <c r="H182" s="1">
        <v>-394</v>
      </c>
      <c r="I182" s="2">
        <v>-9.5</v>
      </c>
      <c r="J182" s="50">
        <f t="shared" si="2"/>
        <v>1.5271983640081799</v>
      </c>
    </row>
    <row r="183" spans="1:10" ht="12.75">
      <c r="A183">
        <v>15</v>
      </c>
      <c r="B183">
        <v>177</v>
      </c>
      <c r="C183" s="1" t="s">
        <v>204</v>
      </c>
      <c r="D183" s="1">
        <v>1091</v>
      </c>
      <c r="E183" s="1">
        <v>3653</v>
      </c>
      <c r="F183" s="1">
        <v>166</v>
      </c>
      <c r="G183" s="2">
        <v>17.9</v>
      </c>
      <c r="H183" s="1">
        <v>184</v>
      </c>
      <c r="I183" s="2">
        <v>5.3</v>
      </c>
      <c r="J183" s="50">
        <f t="shared" si="2"/>
        <v>3.3483043079743355</v>
      </c>
    </row>
    <row r="184" spans="2:10" ht="12.75">
      <c r="B184">
        <v>178</v>
      </c>
      <c r="C184" s="1" t="s">
        <v>223</v>
      </c>
      <c r="D184" s="1">
        <v>1054</v>
      </c>
      <c r="E184" s="1">
        <v>3584</v>
      </c>
      <c r="F184" s="1">
        <v>-332</v>
      </c>
      <c r="G184" s="2">
        <v>-24</v>
      </c>
      <c r="H184" s="1">
        <v>-335</v>
      </c>
      <c r="I184" s="2">
        <v>-8.5</v>
      </c>
      <c r="J184" s="50">
        <f t="shared" si="2"/>
        <v>3.4003795066413662</v>
      </c>
    </row>
    <row r="185" spans="2:10" ht="12.75">
      <c r="B185">
        <v>179</v>
      </c>
      <c r="C185" s="1" t="s">
        <v>193</v>
      </c>
      <c r="D185" s="1">
        <v>1635</v>
      </c>
      <c r="E185" s="1">
        <v>3514</v>
      </c>
      <c r="F185" s="1">
        <v>386</v>
      </c>
      <c r="G185" s="2">
        <v>30.9</v>
      </c>
      <c r="H185" s="1">
        <v>234</v>
      </c>
      <c r="I185" s="2">
        <v>7.1</v>
      </c>
      <c r="J185" s="50">
        <f t="shared" si="2"/>
        <v>2.149235474006116</v>
      </c>
    </row>
    <row r="186" spans="2:10" ht="12.75">
      <c r="B186">
        <v>180</v>
      </c>
      <c r="C186" s="1" t="s">
        <v>124</v>
      </c>
      <c r="D186" s="1">
        <v>1590</v>
      </c>
      <c r="E186" s="1">
        <v>3485</v>
      </c>
      <c r="F186" s="1">
        <v>201</v>
      </c>
      <c r="G186" s="2">
        <v>14.5</v>
      </c>
      <c r="H186" s="1">
        <v>-274</v>
      </c>
      <c r="I186" s="2">
        <v>-7.3</v>
      </c>
      <c r="J186" s="50">
        <f t="shared" si="2"/>
        <v>2.191823899371069</v>
      </c>
    </row>
    <row r="187" spans="2:10" ht="12.75">
      <c r="B187">
        <v>181</v>
      </c>
      <c r="C187" s="1" t="s">
        <v>181</v>
      </c>
      <c r="D187" s="1">
        <v>1009</v>
      </c>
      <c r="E187" s="1">
        <v>3423</v>
      </c>
      <c r="F187" s="1">
        <v>-173</v>
      </c>
      <c r="G187" s="2">
        <v>-14.6</v>
      </c>
      <c r="H187" s="1">
        <v>-821</v>
      </c>
      <c r="I187" s="2">
        <v>-19.3</v>
      </c>
      <c r="J187" s="50">
        <f t="shared" si="2"/>
        <v>3.392467789890981</v>
      </c>
    </row>
    <row r="188" spans="2:10" ht="12.75">
      <c r="B188">
        <v>182</v>
      </c>
      <c r="C188" s="1" t="s">
        <v>149</v>
      </c>
      <c r="D188" s="1">
        <v>685</v>
      </c>
      <c r="E188" s="1">
        <v>3303</v>
      </c>
      <c r="F188" s="1">
        <v>108</v>
      </c>
      <c r="G188" s="2">
        <v>18.7</v>
      </c>
      <c r="H188" s="1">
        <v>-64</v>
      </c>
      <c r="I188" s="2">
        <v>-1.9</v>
      </c>
      <c r="J188" s="50">
        <f t="shared" si="2"/>
        <v>4.821897810218978</v>
      </c>
    </row>
    <row r="189" spans="2:10" ht="12.75">
      <c r="B189">
        <v>183</v>
      </c>
      <c r="C189" s="1" t="s">
        <v>169</v>
      </c>
      <c r="D189" s="1">
        <v>824</v>
      </c>
      <c r="E189" s="1">
        <v>3295</v>
      </c>
      <c r="F189" s="1">
        <v>10</v>
      </c>
      <c r="G189" s="2">
        <v>1.2</v>
      </c>
      <c r="H189" s="1">
        <v>-607</v>
      </c>
      <c r="I189" s="2">
        <v>-15.6</v>
      </c>
      <c r="J189" s="50">
        <f t="shared" si="2"/>
        <v>3.9987864077669903</v>
      </c>
    </row>
    <row r="190" spans="1:10" ht="12.75">
      <c r="A190">
        <v>16</v>
      </c>
      <c r="B190">
        <v>184</v>
      </c>
      <c r="C190" s="1" t="s">
        <v>187</v>
      </c>
      <c r="D190" s="1">
        <v>809</v>
      </c>
      <c r="E190" s="1">
        <v>3248</v>
      </c>
      <c r="F190" s="1">
        <v>-76</v>
      </c>
      <c r="G190" s="2">
        <v>-8.6</v>
      </c>
      <c r="H190" s="1">
        <v>-226</v>
      </c>
      <c r="I190" s="2">
        <v>-6.5</v>
      </c>
      <c r="J190" s="50">
        <f t="shared" si="2"/>
        <v>4.014833127317676</v>
      </c>
    </row>
    <row r="191" spans="1:10" ht="12.75">
      <c r="A191">
        <v>17</v>
      </c>
      <c r="B191">
        <v>185</v>
      </c>
      <c r="C191" s="1" t="s">
        <v>198</v>
      </c>
      <c r="D191" s="1">
        <v>687</v>
      </c>
      <c r="E191" s="1">
        <v>3199</v>
      </c>
      <c r="F191" s="1">
        <v>24</v>
      </c>
      <c r="G191" s="2">
        <v>3.6</v>
      </c>
      <c r="H191" s="1">
        <v>67</v>
      </c>
      <c r="I191" s="2">
        <v>2.1</v>
      </c>
      <c r="J191" s="50">
        <f t="shared" si="2"/>
        <v>4.656477438136827</v>
      </c>
    </row>
    <row r="192" spans="1:10" ht="12.75">
      <c r="A192">
        <v>18</v>
      </c>
      <c r="B192">
        <v>186</v>
      </c>
      <c r="C192" s="1" t="s">
        <v>229</v>
      </c>
      <c r="D192" s="1">
        <v>882</v>
      </c>
      <c r="E192" s="1">
        <v>3141</v>
      </c>
      <c r="F192" s="1">
        <v>-72</v>
      </c>
      <c r="G192" s="2">
        <v>-7.5</v>
      </c>
      <c r="H192" s="1">
        <v>-280</v>
      </c>
      <c r="I192" s="2">
        <v>-8.2</v>
      </c>
      <c r="J192" s="50">
        <f t="shared" si="2"/>
        <v>3.561224489795918</v>
      </c>
    </row>
    <row r="193" spans="2:10" ht="12.75">
      <c r="B193">
        <v>187</v>
      </c>
      <c r="C193" s="1" t="s">
        <v>173</v>
      </c>
      <c r="D193" s="1">
        <v>1981</v>
      </c>
      <c r="E193" s="1">
        <v>3097</v>
      </c>
      <c r="F193" s="1">
        <v>-116</v>
      </c>
      <c r="G193" s="2">
        <v>-5.5</v>
      </c>
      <c r="H193" s="1">
        <v>249</v>
      </c>
      <c r="I193" s="2">
        <v>8.7</v>
      </c>
      <c r="J193" s="50">
        <f t="shared" si="2"/>
        <v>1.563351842503786</v>
      </c>
    </row>
    <row r="194" spans="2:10" ht="12.75">
      <c r="B194">
        <v>188</v>
      </c>
      <c r="C194" s="1" t="s">
        <v>226</v>
      </c>
      <c r="D194" s="1">
        <v>867</v>
      </c>
      <c r="E194" s="1">
        <v>3053</v>
      </c>
      <c r="F194" s="1">
        <v>-98</v>
      </c>
      <c r="G194" s="2">
        <v>-10.2</v>
      </c>
      <c r="H194" s="1">
        <v>32</v>
      </c>
      <c r="I194" s="2">
        <v>1.1</v>
      </c>
      <c r="J194" s="50">
        <f t="shared" si="2"/>
        <v>3.521337946943483</v>
      </c>
    </row>
    <row r="195" spans="2:10" ht="12.75">
      <c r="B195">
        <v>189</v>
      </c>
      <c r="C195" s="1" t="s">
        <v>195</v>
      </c>
      <c r="D195" s="1">
        <v>1311</v>
      </c>
      <c r="E195" s="1">
        <v>3022</v>
      </c>
      <c r="F195" s="1">
        <v>-300</v>
      </c>
      <c r="G195" s="2">
        <v>-18.6</v>
      </c>
      <c r="H195" s="1">
        <v>-897</v>
      </c>
      <c r="I195" s="2">
        <v>-22.9</v>
      </c>
      <c r="J195" s="50">
        <f t="shared" si="2"/>
        <v>2.30511060259344</v>
      </c>
    </row>
    <row r="196" spans="1:10" ht="12.75">
      <c r="A196">
        <v>19</v>
      </c>
      <c r="B196">
        <v>190</v>
      </c>
      <c r="C196" s="1" t="s">
        <v>174</v>
      </c>
      <c r="D196" s="1">
        <v>877</v>
      </c>
      <c r="E196" s="1">
        <v>3018</v>
      </c>
      <c r="F196" s="1">
        <v>-57</v>
      </c>
      <c r="G196" s="2">
        <v>-6.1</v>
      </c>
      <c r="H196" s="1">
        <v>-105</v>
      </c>
      <c r="I196" s="2">
        <v>-3.4</v>
      </c>
      <c r="J196" s="50">
        <f t="shared" si="2"/>
        <v>3.4412770809578106</v>
      </c>
    </row>
    <row r="197" spans="2:10" ht="12.75">
      <c r="B197">
        <v>191</v>
      </c>
      <c r="C197" s="1" t="s">
        <v>214</v>
      </c>
      <c r="D197" s="1">
        <v>1295</v>
      </c>
      <c r="E197" s="1">
        <v>3009</v>
      </c>
      <c r="F197" s="1">
        <v>50</v>
      </c>
      <c r="G197" s="2">
        <v>4</v>
      </c>
      <c r="H197" s="1">
        <v>138</v>
      </c>
      <c r="I197" s="2">
        <v>4.8</v>
      </c>
      <c r="J197" s="50">
        <f t="shared" si="2"/>
        <v>2.3235521235521235</v>
      </c>
    </row>
    <row r="198" spans="2:10" ht="12.75">
      <c r="B198">
        <v>192</v>
      </c>
      <c r="C198" s="1" t="s">
        <v>186</v>
      </c>
      <c r="D198" s="1">
        <v>949</v>
      </c>
      <c r="E198" s="1">
        <v>2964</v>
      </c>
      <c r="F198" s="1">
        <v>189</v>
      </c>
      <c r="G198" s="2">
        <v>24.9</v>
      </c>
      <c r="H198" s="1">
        <v>268</v>
      </c>
      <c r="I198" s="2">
        <v>9.9</v>
      </c>
      <c r="J198" s="50">
        <f t="shared" si="2"/>
        <v>3.1232876712328768</v>
      </c>
    </row>
    <row r="199" spans="2:10" ht="12.75">
      <c r="B199">
        <v>193</v>
      </c>
      <c r="C199" s="1" t="s">
        <v>146</v>
      </c>
      <c r="D199" s="1">
        <v>1941</v>
      </c>
      <c r="E199" s="1">
        <v>2954</v>
      </c>
      <c r="F199" s="1">
        <v>642</v>
      </c>
      <c r="G199" s="2">
        <v>49.4</v>
      </c>
      <c r="H199" s="1">
        <v>0</v>
      </c>
      <c r="I199" s="2">
        <v>0</v>
      </c>
      <c r="J199" s="50">
        <f t="shared" si="2"/>
        <v>1.5218959299330241</v>
      </c>
    </row>
    <row r="200" spans="2:10" ht="12.75">
      <c r="B200">
        <v>194</v>
      </c>
      <c r="C200" s="1" t="s">
        <v>227</v>
      </c>
      <c r="D200" s="1">
        <v>643</v>
      </c>
      <c r="E200" s="1">
        <v>2922</v>
      </c>
      <c r="F200" s="1">
        <v>205</v>
      </c>
      <c r="G200" s="2">
        <v>46.8</v>
      </c>
      <c r="H200" s="1">
        <v>916</v>
      </c>
      <c r="I200" s="2">
        <v>45.7</v>
      </c>
      <c r="J200" s="50">
        <f aca="true" t="shared" si="3" ref="J200:J263">E200/D200</f>
        <v>4.544323483670295</v>
      </c>
    </row>
    <row r="201" spans="2:10" ht="12.75">
      <c r="B201">
        <v>195</v>
      </c>
      <c r="C201" s="1" t="s">
        <v>194</v>
      </c>
      <c r="D201" s="1">
        <v>1100</v>
      </c>
      <c r="E201" s="1">
        <v>2812</v>
      </c>
      <c r="F201" s="1">
        <v>-318</v>
      </c>
      <c r="G201" s="2">
        <v>-22.4</v>
      </c>
      <c r="H201" s="1">
        <v>-477</v>
      </c>
      <c r="I201" s="2">
        <v>-14.5</v>
      </c>
      <c r="J201" s="50">
        <f t="shared" si="3"/>
        <v>2.556363636363636</v>
      </c>
    </row>
    <row r="202" spans="2:10" ht="12.75">
      <c r="B202">
        <v>196</v>
      </c>
      <c r="C202" s="1" t="s">
        <v>178</v>
      </c>
      <c r="D202" s="1">
        <v>1100</v>
      </c>
      <c r="E202" s="1">
        <v>2766</v>
      </c>
      <c r="F202" s="1">
        <v>398</v>
      </c>
      <c r="G202" s="2">
        <v>56.7</v>
      </c>
      <c r="H202" s="1">
        <v>150</v>
      </c>
      <c r="I202" s="2">
        <v>5.7</v>
      </c>
      <c r="J202" s="50">
        <f t="shared" si="3"/>
        <v>2.5145454545454546</v>
      </c>
    </row>
    <row r="203" spans="2:10" ht="12.75">
      <c r="B203">
        <v>197</v>
      </c>
      <c r="C203" s="1" t="s">
        <v>207</v>
      </c>
      <c r="D203" s="1">
        <v>715</v>
      </c>
      <c r="E203" s="1">
        <v>2744</v>
      </c>
      <c r="F203" s="1">
        <v>104</v>
      </c>
      <c r="G203" s="2">
        <v>17</v>
      </c>
      <c r="H203" s="1">
        <v>131</v>
      </c>
      <c r="I203" s="2">
        <v>5</v>
      </c>
      <c r="J203" s="50">
        <f t="shared" si="3"/>
        <v>3.8377622377622376</v>
      </c>
    </row>
    <row r="204" spans="2:10" ht="12.75">
      <c r="B204">
        <v>198</v>
      </c>
      <c r="C204" s="1" t="s">
        <v>179</v>
      </c>
      <c r="D204" s="1">
        <v>1118</v>
      </c>
      <c r="E204" s="1">
        <v>2738</v>
      </c>
      <c r="F204" s="1">
        <v>124</v>
      </c>
      <c r="G204" s="2">
        <v>12.5</v>
      </c>
      <c r="H204" s="1">
        <v>-276</v>
      </c>
      <c r="I204" s="2">
        <v>-9.2</v>
      </c>
      <c r="J204" s="50">
        <f t="shared" si="3"/>
        <v>2.449016100178891</v>
      </c>
    </row>
    <row r="205" spans="2:10" ht="12.75">
      <c r="B205">
        <v>199</v>
      </c>
      <c r="C205" s="1" t="s">
        <v>183</v>
      </c>
      <c r="D205" s="1">
        <v>1032</v>
      </c>
      <c r="E205" s="1">
        <v>2615</v>
      </c>
      <c r="F205" s="1">
        <v>-764</v>
      </c>
      <c r="G205" s="2">
        <v>-42.5</v>
      </c>
      <c r="H205" s="1">
        <v>-1314</v>
      </c>
      <c r="I205" s="2">
        <v>-33.4</v>
      </c>
      <c r="J205" s="50">
        <f t="shared" si="3"/>
        <v>2.5339147286821704</v>
      </c>
    </row>
    <row r="206" spans="2:10" ht="12.75">
      <c r="B206">
        <v>200</v>
      </c>
      <c r="C206" s="1" t="s">
        <v>233</v>
      </c>
      <c r="D206" s="1">
        <v>620</v>
      </c>
      <c r="E206" s="1">
        <v>2562</v>
      </c>
      <c r="F206" s="1">
        <v>-217</v>
      </c>
      <c r="G206" s="2">
        <v>-25.9</v>
      </c>
      <c r="H206" s="1">
        <v>567</v>
      </c>
      <c r="I206" s="2">
        <v>28.4</v>
      </c>
      <c r="J206" s="50">
        <f t="shared" si="3"/>
        <v>4.132258064516129</v>
      </c>
    </row>
    <row r="207" spans="2:10" ht="12.75">
      <c r="B207">
        <v>201</v>
      </c>
      <c r="C207" s="1" t="s">
        <v>201</v>
      </c>
      <c r="D207" s="1">
        <v>502</v>
      </c>
      <c r="E207" s="1">
        <v>2538</v>
      </c>
      <c r="F207" s="1">
        <v>82</v>
      </c>
      <c r="G207" s="2">
        <v>19.5</v>
      </c>
      <c r="H207" s="1">
        <v>519</v>
      </c>
      <c r="I207" s="2">
        <v>25.7</v>
      </c>
      <c r="J207" s="50">
        <f t="shared" si="3"/>
        <v>5.055776892430279</v>
      </c>
    </row>
    <row r="208" spans="2:10" ht="12.75">
      <c r="B208">
        <v>202</v>
      </c>
      <c r="C208" s="1" t="s">
        <v>171</v>
      </c>
      <c r="D208" s="1">
        <v>757</v>
      </c>
      <c r="E208" s="1">
        <v>2424</v>
      </c>
      <c r="F208" s="1">
        <v>75</v>
      </c>
      <c r="G208" s="2">
        <v>11</v>
      </c>
      <c r="H208" s="1">
        <v>423</v>
      </c>
      <c r="I208" s="2">
        <v>21.1</v>
      </c>
      <c r="J208" s="50">
        <f t="shared" si="3"/>
        <v>3.202113606340819</v>
      </c>
    </row>
    <row r="209" spans="2:10" ht="12.75">
      <c r="B209">
        <v>203</v>
      </c>
      <c r="C209" s="1" t="s">
        <v>292</v>
      </c>
      <c r="D209" s="1">
        <v>709</v>
      </c>
      <c r="E209" s="1">
        <v>2355</v>
      </c>
      <c r="F209" s="1">
        <v>14</v>
      </c>
      <c r="G209" s="2">
        <v>2</v>
      </c>
      <c r="H209" s="1">
        <v>-814</v>
      </c>
      <c r="I209" s="2">
        <v>-25.7</v>
      </c>
      <c r="J209" s="50">
        <f t="shared" si="3"/>
        <v>3.321579689703808</v>
      </c>
    </row>
    <row r="210" spans="2:10" ht="12.75">
      <c r="B210">
        <v>204</v>
      </c>
      <c r="C210" s="1" t="s">
        <v>213</v>
      </c>
      <c r="D210" s="1">
        <v>1303</v>
      </c>
      <c r="E210" s="1">
        <v>2225</v>
      </c>
      <c r="F210" s="1">
        <v>122</v>
      </c>
      <c r="G210" s="2">
        <v>10.3</v>
      </c>
      <c r="H210" s="1">
        <v>-128</v>
      </c>
      <c r="I210" s="2">
        <v>-5.4</v>
      </c>
      <c r="J210" s="50">
        <f t="shared" si="3"/>
        <v>1.7075978511128165</v>
      </c>
    </row>
    <row r="211" spans="2:10" ht="12.75">
      <c r="B211">
        <v>205</v>
      </c>
      <c r="C211" s="1" t="s">
        <v>175</v>
      </c>
      <c r="D211" s="1">
        <v>1089</v>
      </c>
      <c r="E211" s="1">
        <v>2145</v>
      </c>
      <c r="F211" s="1">
        <v>161</v>
      </c>
      <c r="G211" s="2">
        <v>17.3</v>
      </c>
      <c r="H211" s="1">
        <v>-270</v>
      </c>
      <c r="I211" s="2">
        <v>-11.2</v>
      </c>
      <c r="J211" s="50">
        <f t="shared" si="3"/>
        <v>1.9696969696969697</v>
      </c>
    </row>
    <row r="212" spans="2:10" ht="12.75">
      <c r="B212">
        <v>206</v>
      </c>
      <c r="C212" s="1" t="s">
        <v>234</v>
      </c>
      <c r="D212" s="1">
        <v>451</v>
      </c>
      <c r="E212" s="1">
        <v>2134</v>
      </c>
      <c r="F212" s="1">
        <v>17</v>
      </c>
      <c r="G212" s="2">
        <v>3.9</v>
      </c>
      <c r="H212" s="1">
        <v>136</v>
      </c>
      <c r="I212" s="2">
        <v>6.8</v>
      </c>
      <c r="J212" s="50">
        <f t="shared" si="3"/>
        <v>4.7317073170731705</v>
      </c>
    </row>
    <row r="213" spans="2:10" ht="12.75">
      <c r="B213">
        <v>207</v>
      </c>
      <c r="C213" s="1" t="s">
        <v>177</v>
      </c>
      <c r="D213" s="1">
        <v>789</v>
      </c>
      <c r="E213" s="1">
        <v>2045</v>
      </c>
      <c r="F213" s="1">
        <v>-219</v>
      </c>
      <c r="G213" s="2">
        <v>-21.7</v>
      </c>
      <c r="H213" s="1">
        <v>-579</v>
      </c>
      <c r="I213" s="2">
        <v>-22.1</v>
      </c>
      <c r="J213" s="50">
        <f t="shared" si="3"/>
        <v>2.5918884664131814</v>
      </c>
    </row>
    <row r="214" spans="2:10" ht="12.75">
      <c r="B214">
        <v>208</v>
      </c>
      <c r="C214" s="1" t="s">
        <v>159</v>
      </c>
      <c r="D214" s="1">
        <v>1155</v>
      </c>
      <c r="E214" s="1">
        <v>1966</v>
      </c>
      <c r="F214" s="1">
        <v>-263</v>
      </c>
      <c r="G214" s="2">
        <v>-18.5</v>
      </c>
      <c r="H214" s="1">
        <v>-620</v>
      </c>
      <c r="I214" s="2">
        <v>-24</v>
      </c>
      <c r="J214" s="50">
        <f t="shared" si="3"/>
        <v>1.7021645021645022</v>
      </c>
    </row>
    <row r="215" spans="2:10" ht="12.75">
      <c r="B215">
        <v>209</v>
      </c>
      <c r="C215" s="1" t="s">
        <v>228</v>
      </c>
      <c r="D215" s="1">
        <v>705</v>
      </c>
      <c r="E215" s="1">
        <v>1936</v>
      </c>
      <c r="F215" s="1">
        <v>101</v>
      </c>
      <c r="G215" s="2">
        <v>16.7</v>
      </c>
      <c r="H215" s="1">
        <v>-52</v>
      </c>
      <c r="I215" s="2">
        <v>-2.6</v>
      </c>
      <c r="J215" s="50">
        <f t="shared" si="3"/>
        <v>2.746099290780142</v>
      </c>
    </row>
    <row r="216" spans="2:10" ht="12.75">
      <c r="B216">
        <v>210</v>
      </c>
      <c r="C216" s="1" t="s">
        <v>250</v>
      </c>
      <c r="D216" s="1">
        <v>484</v>
      </c>
      <c r="E216" s="1">
        <v>1874</v>
      </c>
      <c r="F216" s="1">
        <v>178</v>
      </c>
      <c r="G216" s="2">
        <v>58.2</v>
      </c>
      <c r="H216" s="1">
        <v>315</v>
      </c>
      <c r="I216" s="2">
        <v>20.2</v>
      </c>
      <c r="J216" s="50">
        <f t="shared" si="3"/>
        <v>3.871900826446281</v>
      </c>
    </row>
    <row r="217" spans="2:10" ht="12.75">
      <c r="B217">
        <v>211</v>
      </c>
      <c r="C217" s="1" t="s">
        <v>217</v>
      </c>
      <c r="D217" s="1">
        <v>548</v>
      </c>
      <c r="E217" s="1">
        <v>1868</v>
      </c>
      <c r="F217" s="1">
        <v>154</v>
      </c>
      <c r="G217" s="2">
        <v>39.1</v>
      </c>
      <c r="H217" s="1">
        <v>611</v>
      </c>
      <c r="I217" s="2">
        <v>48.6</v>
      </c>
      <c r="J217" s="50">
        <f t="shared" si="3"/>
        <v>3.408759124087591</v>
      </c>
    </row>
    <row r="218" spans="2:10" ht="12.75">
      <c r="B218">
        <v>212</v>
      </c>
      <c r="C218" s="1" t="s">
        <v>252</v>
      </c>
      <c r="D218" s="1">
        <v>571</v>
      </c>
      <c r="E218" s="1">
        <v>1789</v>
      </c>
      <c r="F218" s="1">
        <v>-218</v>
      </c>
      <c r="G218" s="2">
        <v>-27.6</v>
      </c>
      <c r="H218" s="1">
        <v>-95</v>
      </c>
      <c r="I218" s="2">
        <v>-5</v>
      </c>
      <c r="J218" s="50">
        <f t="shared" si="3"/>
        <v>3.1330998248686517</v>
      </c>
    </row>
    <row r="219" spans="1:10" ht="12.75">
      <c r="A219">
        <v>20</v>
      </c>
      <c r="B219">
        <v>213</v>
      </c>
      <c r="C219" s="1" t="s">
        <v>256</v>
      </c>
      <c r="D219" s="1">
        <v>553</v>
      </c>
      <c r="E219" s="1">
        <v>1768</v>
      </c>
      <c r="F219" s="1">
        <v>11</v>
      </c>
      <c r="G219" s="2">
        <v>2</v>
      </c>
      <c r="H219" s="1">
        <v>-5</v>
      </c>
      <c r="I219" s="2">
        <v>-0.3</v>
      </c>
      <c r="J219" s="50">
        <f t="shared" si="3"/>
        <v>3.1971066907775767</v>
      </c>
    </row>
    <row r="220" spans="2:10" ht="12.75">
      <c r="B220">
        <v>214</v>
      </c>
      <c r="C220" s="1" t="s">
        <v>230</v>
      </c>
      <c r="D220" s="1">
        <v>534</v>
      </c>
      <c r="E220" s="1">
        <v>1735</v>
      </c>
      <c r="F220" s="1">
        <v>-25</v>
      </c>
      <c r="G220" s="2">
        <v>-4.5</v>
      </c>
      <c r="H220" s="1">
        <v>-177</v>
      </c>
      <c r="I220" s="2">
        <v>-9.3</v>
      </c>
      <c r="J220" s="50">
        <f t="shared" si="3"/>
        <v>3.249063670411985</v>
      </c>
    </row>
    <row r="221" spans="2:10" ht="12.75">
      <c r="B221">
        <v>215</v>
      </c>
      <c r="C221" s="1" t="s">
        <v>158</v>
      </c>
      <c r="D221" s="1">
        <v>773</v>
      </c>
      <c r="E221" s="1">
        <v>1727</v>
      </c>
      <c r="F221" s="1">
        <v>-569</v>
      </c>
      <c r="G221" s="2">
        <v>-42.4</v>
      </c>
      <c r="H221" s="1">
        <v>-994</v>
      </c>
      <c r="I221" s="2">
        <v>-36.5</v>
      </c>
      <c r="J221" s="50">
        <f t="shared" si="3"/>
        <v>2.2341526520051747</v>
      </c>
    </row>
    <row r="222" spans="2:10" ht="12.75">
      <c r="B222">
        <v>216</v>
      </c>
      <c r="C222" s="1" t="s">
        <v>190</v>
      </c>
      <c r="D222" s="1">
        <v>520</v>
      </c>
      <c r="E222" s="1">
        <v>1705</v>
      </c>
      <c r="F222" s="1">
        <v>84</v>
      </c>
      <c r="G222" s="2">
        <v>19.3</v>
      </c>
      <c r="H222" s="1">
        <v>-358</v>
      </c>
      <c r="I222" s="2">
        <v>-17.4</v>
      </c>
      <c r="J222" s="50">
        <f t="shared" si="3"/>
        <v>3.2788461538461537</v>
      </c>
    </row>
    <row r="223" spans="2:10" ht="12.75">
      <c r="B223">
        <v>217</v>
      </c>
      <c r="C223" s="1" t="s">
        <v>259</v>
      </c>
      <c r="D223" s="1">
        <v>1156</v>
      </c>
      <c r="E223" s="1">
        <v>1621</v>
      </c>
      <c r="F223" s="1">
        <v>-169</v>
      </c>
      <c r="G223" s="2">
        <v>-12.8</v>
      </c>
      <c r="H223" s="1">
        <v>-88</v>
      </c>
      <c r="I223" s="2">
        <v>-5.1</v>
      </c>
      <c r="J223" s="50">
        <f t="shared" si="3"/>
        <v>1.4022491349480968</v>
      </c>
    </row>
    <row r="224" spans="2:10" ht="12.75">
      <c r="B224">
        <v>218</v>
      </c>
      <c r="C224" s="1" t="s">
        <v>254</v>
      </c>
      <c r="D224" s="1">
        <v>940</v>
      </c>
      <c r="E224" s="1">
        <v>1557</v>
      </c>
      <c r="F224" s="1">
        <v>128</v>
      </c>
      <c r="G224" s="2">
        <v>15.8</v>
      </c>
      <c r="H224" s="1">
        <v>142</v>
      </c>
      <c r="I224" s="2">
        <v>10</v>
      </c>
      <c r="J224" s="50">
        <f t="shared" si="3"/>
        <v>1.6563829787234043</v>
      </c>
    </row>
    <row r="225" spans="2:10" ht="12.75">
      <c r="B225">
        <v>219</v>
      </c>
      <c r="C225" s="1" t="s">
        <v>219</v>
      </c>
      <c r="D225" s="1">
        <v>427</v>
      </c>
      <c r="E225" s="1">
        <v>1549</v>
      </c>
      <c r="F225" s="1">
        <v>-149</v>
      </c>
      <c r="G225" s="2">
        <v>-25.9</v>
      </c>
      <c r="H225" s="1">
        <v>-239</v>
      </c>
      <c r="I225" s="2">
        <v>-13.4</v>
      </c>
      <c r="J225" s="50">
        <f t="shared" si="3"/>
        <v>3.6276346604215455</v>
      </c>
    </row>
    <row r="226" spans="2:10" ht="12.75">
      <c r="B226">
        <v>220</v>
      </c>
      <c r="C226" s="1" t="s">
        <v>269</v>
      </c>
      <c r="D226" s="1">
        <v>385</v>
      </c>
      <c r="E226" s="1">
        <v>1522</v>
      </c>
      <c r="F226" s="1">
        <v>28</v>
      </c>
      <c r="G226" s="2">
        <v>7.8</v>
      </c>
      <c r="H226" s="1">
        <v>57</v>
      </c>
      <c r="I226" s="2">
        <v>3.9</v>
      </c>
      <c r="J226" s="50">
        <f t="shared" si="3"/>
        <v>3.9532467532467535</v>
      </c>
    </row>
    <row r="227" spans="2:10" ht="12.75">
      <c r="B227">
        <v>221</v>
      </c>
      <c r="C227" s="1" t="s">
        <v>249</v>
      </c>
      <c r="D227" s="1">
        <v>627</v>
      </c>
      <c r="E227" s="1">
        <v>1472</v>
      </c>
      <c r="F227" s="1">
        <v>-149</v>
      </c>
      <c r="G227" s="2">
        <v>-19.2</v>
      </c>
      <c r="H227" s="1">
        <v>-585</v>
      </c>
      <c r="I227" s="2">
        <v>-28.4</v>
      </c>
      <c r="J227" s="50">
        <f t="shared" si="3"/>
        <v>2.3476874003189794</v>
      </c>
    </row>
    <row r="228" spans="2:10" ht="12.75">
      <c r="B228">
        <v>222</v>
      </c>
      <c r="C228" s="1" t="s">
        <v>197</v>
      </c>
      <c r="D228" s="1">
        <v>645</v>
      </c>
      <c r="E228" s="1">
        <v>1401</v>
      </c>
      <c r="F228" s="1">
        <v>412</v>
      </c>
      <c r="G228" s="2">
        <v>176.8</v>
      </c>
      <c r="H228" s="1">
        <v>573</v>
      </c>
      <c r="I228" s="2">
        <v>69.2</v>
      </c>
      <c r="J228" s="50">
        <f t="shared" si="3"/>
        <v>2.172093023255814</v>
      </c>
    </row>
    <row r="229" spans="2:10" ht="12.75">
      <c r="B229">
        <v>223</v>
      </c>
      <c r="C229" s="1" t="s">
        <v>209</v>
      </c>
      <c r="D229" s="1">
        <v>528</v>
      </c>
      <c r="E229" s="1">
        <v>1382</v>
      </c>
      <c r="F229" s="1">
        <v>270</v>
      </c>
      <c r="G229" s="2">
        <v>104.7</v>
      </c>
      <c r="H229" s="1">
        <v>187</v>
      </c>
      <c r="I229" s="2">
        <v>15.6</v>
      </c>
      <c r="J229" s="50">
        <f t="shared" si="3"/>
        <v>2.617424242424242</v>
      </c>
    </row>
    <row r="230" spans="1:10" ht="12.75">
      <c r="A230">
        <v>21</v>
      </c>
      <c r="B230">
        <v>224</v>
      </c>
      <c r="C230" s="1" t="s">
        <v>222</v>
      </c>
      <c r="D230" s="1">
        <v>458</v>
      </c>
      <c r="E230" s="1">
        <v>1354</v>
      </c>
      <c r="F230" s="1">
        <v>-23</v>
      </c>
      <c r="G230" s="2">
        <v>-4.8</v>
      </c>
      <c r="H230" s="1">
        <v>-222</v>
      </c>
      <c r="I230" s="2">
        <v>-14.1</v>
      </c>
      <c r="J230" s="50">
        <f t="shared" si="3"/>
        <v>2.9563318777292578</v>
      </c>
    </row>
    <row r="231" spans="2:10" ht="12.75">
      <c r="B231">
        <v>225</v>
      </c>
      <c r="C231" s="1" t="s">
        <v>215</v>
      </c>
      <c r="D231" s="1">
        <v>540</v>
      </c>
      <c r="E231" s="1">
        <v>1320</v>
      </c>
      <c r="F231" s="1">
        <v>-37</v>
      </c>
      <c r="G231" s="2">
        <v>-6.4</v>
      </c>
      <c r="H231" s="1">
        <v>-648</v>
      </c>
      <c r="I231" s="2">
        <v>-32.9</v>
      </c>
      <c r="J231" s="50">
        <f t="shared" si="3"/>
        <v>2.4444444444444446</v>
      </c>
    </row>
    <row r="232" spans="1:10" ht="12.75">
      <c r="A232">
        <v>22</v>
      </c>
      <c r="B232">
        <v>226</v>
      </c>
      <c r="C232" s="1" t="s">
        <v>245</v>
      </c>
      <c r="D232" s="1">
        <v>382</v>
      </c>
      <c r="E232" s="1">
        <v>1302</v>
      </c>
      <c r="F232" s="1">
        <v>24</v>
      </c>
      <c r="G232" s="2">
        <v>6.7</v>
      </c>
      <c r="H232" s="1">
        <v>-340</v>
      </c>
      <c r="I232" s="2">
        <v>-20.7</v>
      </c>
      <c r="J232" s="50">
        <f t="shared" si="3"/>
        <v>3.4083769633507854</v>
      </c>
    </row>
    <row r="233" spans="2:10" ht="12.75">
      <c r="B233">
        <v>227</v>
      </c>
      <c r="C233" s="1" t="s">
        <v>208</v>
      </c>
      <c r="D233" s="1">
        <v>504</v>
      </c>
      <c r="E233" s="1">
        <v>1286</v>
      </c>
      <c r="F233" s="1">
        <v>-139</v>
      </c>
      <c r="G233" s="2">
        <v>-21.6</v>
      </c>
      <c r="H233" s="1">
        <v>-619</v>
      </c>
      <c r="I233" s="2">
        <v>-32.5</v>
      </c>
      <c r="J233" s="50">
        <f t="shared" si="3"/>
        <v>2.5515873015873014</v>
      </c>
    </row>
    <row r="234" spans="1:10" ht="12.75">
      <c r="A234">
        <v>23</v>
      </c>
      <c r="B234">
        <v>228</v>
      </c>
      <c r="C234" s="1" t="s">
        <v>241</v>
      </c>
      <c r="D234" s="1">
        <v>226</v>
      </c>
      <c r="E234" s="1">
        <v>1242</v>
      </c>
      <c r="F234" s="1">
        <v>-112</v>
      </c>
      <c r="G234" s="2">
        <v>-33.1</v>
      </c>
      <c r="H234" s="1">
        <v>-9</v>
      </c>
      <c r="I234" s="2">
        <v>-0.7</v>
      </c>
      <c r="J234" s="50">
        <f t="shared" si="3"/>
        <v>5.495575221238938</v>
      </c>
    </row>
    <row r="235" spans="2:10" ht="12.75">
      <c r="B235">
        <v>229</v>
      </c>
      <c r="C235" s="1" t="s">
        <v>264</v>
      </c>
      <c r="D235" s="1">
        <v>194</v>
      </c>
      <c r="E235" s="1">
        <v>1226</v>
      </c>
      <c r="F235" s="1">
        <v>-7</v>
      </c>
      <c r="G235" s="2">
        <v>-3.5</v>
      </c>
      <c r="H235" s="1">
        <v>-1</v>
      </c>
      <c r="I235" s="2">
        <v>-0.1</v>
      </c>
      <c r="J235" s="50">
        <f t="shared" si="3"/>
        <v>6.319587628865979</v>
      </c>
    </row>
    <row r="236" spans="2:10" ht="12.75">
      <c r="B236">
        <v>230</v>
      </c>
      <c r="C236" s="1" t="s">
        <v>253</v>
      </c>
      <c r="D236" s="1">
        <v>455</v>
      </c>
      <c r="E236" s="1">
        <v>1222</v>
      </c>
      <c r="F236" s="1">
        <v>-6</v>
      </c>
      <c r="G236" s="2">
        <v>-1.3</v>
      </c>
      <c r="H236" s="1">
        <v>109</v>
      </c>
      <c r="I236" s="2">
        <v>9.8</v>
      </c>
      <c r="J236" s="50">
        <f t="shared" si="3"/>
        <v>2.6857142857142855</v>
      </c>
    </row>
    <row r="237" spans="2:10" ht="12.75">
      <c r="B237">
        <v>231</v>
      </c>
      <c r="C237" s="1" t="s">
        <v>261</v>
      </c>
      <c r="D237" s="1">
        <v>439</v>
      </c>
      <c r="E237" s="1">
        <v>1210</v>
      </c>
      <c r="F237" s="1">
        <v>-67</v>
      </c>
      <c r="G237" s="2">
        <v>-13.2</v>
      </c>
      <c r="H237" s="1">
        <v>-163</v>
      </c>
      <c r="I237" s="2">
        <v>-11.9</v>
      </c>
      <c r="J237" s="50">
        <f t="shared" si="3"/>
        <v>2.7562642369020502</v>
      </c>
    </row>
    <row r="238" spans="2:10" ht="12.75">
      <c r="B238">
        <v>232</v>
      </c>
      <c r="C238" s="1" t="s">
        <v>211</v>
      </c>
      <c r="D238" s="1">
        <v>182</v>
      </c>
      <c r="E238" s="1">
        <v>1209</v>
      </c>
      <c r="F238" s="1">
        <v>-26</v>
      </c>
      <c r="G238" s="2">
        <v>-12.5</v>
      </c>
      <c r="H238" s="1">
        <v>194</v>
      </c>
      <c r="I238" s="2">
        <v>19.1</v>
      </c>
      <c r="J238" s="50">
        <f t="shared" si="3"/>
        <v>6.642857142857143</v>
      </c>
    </row>
    <row r="239" spans="1:10" ht="12.75">
      <c r="A239">
        <v>24</v>
      </c>
      <c r="B239">
        <v>233</v>
      </c>
      <c r="C239" s="1" t="s">
        <v>246</v>
      </c>
      <c r="D239" s="1">
        <v>404</v>
      </c>
      <c r="E239" s="1">
        <v>1196</v>
      </c>
      <c r="F239" s="1">
        <v>267</v>
      </c>
      <c r="G239" s="2">
        <v>194.9</v>
      </c>
      <c r="H239" s="1">
        <v>359</v>
      </c>
      <c r="I239" s="2">
        <v>42.9</v>
      </c>
      <c r="J239" s="50">
        <f t="shared" si="3"/>
        <v>2.9603960396039604</v>
      </c>
    </row>
    <row r="240" spans="2:10" ht="12.75">
      <c r="B240">
        <v>234</v>
      </c>
      <c r="C240" s="1" t="s">
        <v>231</v>
      </c>
      <c r="D240" s="1">
        <v>278</v>
      </c>
      <c r="E240" s="1">
        <v>1164</v>
      </c>
      <c r="F240" s="1">
        <v>-34</v>
      </c>
      <c r="G240" s="2">
        <v>-10.9</v>
      </c>
      <c r="H240" s="1">
        <v>-115</v>
      </c>
      <c r="I240" s="2">
        <v>-9</v>
      </c>
      <c r="J240" s="50">
        <f t="shared" si="3"/>
        <v>4.18705035971223</v>
      </c>
    </row>
    <row r="241" spans="2:10" ht="12.75">
      <c r="B241">
        <v>235</v>
      </c>
      <c r="C241" s="1" t="s">
        <v>206</v>
      </c>
      <c r="D241" s="1">
        <v>345</v>
      </c>
      <c r="E241" s="1">
        <v>1156</v>
      </c>
      <c r="F241" s="1">
        <v>-43</v>
      </c>
      <c r="G241" s="2">
        <v>-11.1</v>
      </c>
      <c r="H241" s="1">
        <v>-199</v>
      </c>
      <c r="I241" s="2">
        <v>-14.7</v>
      </c>
      <c r="J241" s="50">
        <f t="shared" si="3"/>
        <v>3.3507246376811595</v>
      </c>
    </row>
    <row r="242" spans="1:10" ht="12.75">
      <c r="A242">
        <v>25</v>
      </c>
      <c r="B242">
        <v>236</v>
      </c>
      <c r="C242" s="1" t="s">
        <v>216</v>
      </c>
      <c r="D242" s="1">
        <v>356</v>
      </c>
      <c r="E242" s="1">
        <v>1074</v>
      </c>
      <c r="F242" s="1">
        <v>101</v>
      </c>
      <c r="G242" s="2">
        <v>39.6</v>
      </c>
      <c r="H242" s="1">
        <v>194</v>
      </c>
      <c r="I242" s="2">
        <v>22</v>
      </c>
      <c r="J242" s="50">
        <f t="shared" si="3"/>
        <v>3.0168539325842696</v>
      </c>
    </row>
    <row r="243" spans="2:10" ht="12.75">
      <c r="B243">
        <v>237</v>
      </c>
      <c r="C243" s="1" t="s">
        <v>163</v>
      </c>
      <c r="D243" s="1">
        <v>295</v>
      </c>
      <c r="E243" s="1">
        <v>991</v>
      </c>
      <c r="F243" s="1">
        <v>24</v>
      </c>
      <c r="G243" s="2">
        <v>8.9</v>
      </c>
      <c r="H243" s="1">
        <v>3</v>
      </c>
      <c r="I243" s="2">
        <v>0.3</v>
      </c>
      <c r="J243" s="50">
        <f t="shared" si="3"/>
        <v>3.359322033898305</v>
      </c>
    </row>
    <row r="244" spans="2:10" ht="12.75">
      <c r="B244">
        <v>238</v>
      </c>
      <c r="C244" s="1" t="s">
        <v>270</v>
      </c>
      <c r="D244" s="1">
        <v>405</v>
      </c>
      <c r="E244" s="1">
        <v>895</v>
      </c>
      <c r="F244" s="1">
        <v>176</v>
      </c>
      <c r="G244" s="2">
        <v>76.9</v>
      </c>
      <c r="H244" s="1">
        <v>173</v>
      </c>
      <c r="I244" s="2">
        <v>24</v>
      </c>
      <c r="J244" s="50">
        <f t="shared" si="3"/>
        <v>2.2098765432098766</v>
      </c>
    </row>
    <row r="245" spans="2:10" ht="12.75">
      <c r="B245">
        <v>239</v>
      </c>
      <c r="C245" s="1" t="s">
        <v>248</v>
      </c>
      <c r="D245" s="1">
        <v>297</v>
      </c>
      <c r="E245" s="1">
        <v>889</v>
      </c>
      <c r="F245" s="1">
        <v>-179</v>
      </c>
      <c r="G245" s="2">
        <v>-37.6</v>
      </c>
      <c r="H245" s="1">
        <v>-461</v>
      </c>
      <c r="I245" s="2">
        <v>-34.1</v>
      </c>
      <c r="J245" s="50">
        <f t="shared" si="3"/>
        <v>2.993265993265993</v>
      </c>
    </row>
    <row r="246" spans="1:10" ht="12.75">
      <c r="A246">
        <v>26</v>
      </c>
      <c r="B246">
        <v>240</v>
      </c>
      <c r="C246" s="1" t="s">
        <v>242</v>
      </c>
      <c r="D246" s="1">
        <v>308</v>
      </c>
      <c r="E246" s="1">
        <v>878</v>
      </c>
      <c r="F246" s="1">
        <v>-84</v>
      </c>
      <c r="G246" s="2">
        <v>-21.4</v>
      </c>
      <c r="H246" s="1">
        <v>-611</v>
      </c>
      <c r="I246" s="2">
        <v>-41</v>
      </c>
      <c r="J246" s="50">
        <f t="shared" si="3"/>
        <v>2.8506493506493507</v>
      </c>
    </row>
    <row r="247" spans="2:10" ht="12.75">
      <c r="B247">
        <v>241</v>
      </c>
      <c r="C247" s="1" t="s">
        <v>247</v>
      </c>
      <c r="D247" s="1">
        <v>293</v>
      </c>
      <c r="E247" s="1">
        <v>853</v>
      </c>
      <c r="F247" s="1">
        <v>93</v>
      </c>
      <c r="G247" s="2">
        <v>46.5</v>
      </c>
      <c r="H247" s="1">
        <v>167</v>
      </c>
      <c r="I247" s="2">
        <v>24.3</v>
      </c>
      <c r="J247" s="50">
        <f t="shared" si="3"/>
        <v>2.9112627986348123</v>
      </c>
    </row>
    <row r="248" spans="2:10" ht="12.75">
      <c r="B248">
        <v>242</v>
      </c>
      <c r="C248" s="1" t="s">
        <v>244</v>
      </c>
      <c r="D248" s="1">
        <v>117</v>
      </c>
      <c r="E248" s="1">
        <v>825</v>
      </c>
      <c r="F248" s="1">
        <v>-413</v>
      </c>
      <c r="G248" s="2">
        <v>-77.9</v>
      </c>
      <c r="H248" s="1">
        <v>-578</v>
      </c>
      <c r="I248" s="2">
        <v>-41.2</v>
      </c>
      <c r="J248" s="50">
        <f t="shared" si="3"/>
        <v>7.051282051282051</v>
      </c>
    </row>
    <row r="249" spans="1:10" ht="12.75">
      <c r="A249">
        <v>27</v>
      </c>
      <c r="B249">
        <v>243</v>
      </c>
      <c r="C249" s="1" t="s">
        <v>243</v>
      </c>
      <c r="D249" s="1">
        <v>145</v>
      </c>
      <c r="E249" s="1">
        <v>817</v>
      </c>
      <c r="F249" s="1">
        <v>-14</v>
      </c>
      <c r="G249" s="2">
        <v>-8.8</v>
      </c>
      <c r="H249" s="1">
        <v>-8</v>
      </c>
      <c r="I249" s="2">
        <v>-1</v>
      </c>
      <c r="J249" s="50">
        <f t="shared" si="3"/>
        <v>5.63448275862069</v>
      </c>
    </row>
    <row r="250" spans="2:10" ht="12.75">
      <c r="B250">
        <v>244</v>
      </c>
      <c r="C250" s="1" t="s">
        <v>238</v>
      </c>
      <c r="D250" s="1">
        <v>463</v>
      </c>
      <c r="E250" s="1">
        <v>803</v>
      </c>
      <c r="F250" s="1">
        <v>424</v>
      </c>
      <c r="G250" s="2">
        <v>1087.2</v>
      </c>
      <c r="H250" s="1">
        <v>197</v>
      </c>
      <c r="I250" s="2">
        <v>32.5</v>
      </c>
      <c r="J250" s="50">
        <f t="shared" si="3"/>
        <v>1.7343412526997841</v>
      </c>
    </row>
    <row r="251" spans="2:10" ht="12.75">
      <c r="B251">
        <v>245</v>
      </c>
      <c r="C251" s="1" t="s">
        <v>277</v>
      </c>
      <c r="D251" s="1">
        <v>135</v>
      </c>
      <c r="E251" s="1">
        <v>784</v>
      </c>
      <c r="F251" s="1">
        <v>-46</v>
      </c>
      <c r="G251" s="2">
        <v>-25.4</v>
      </c>
      <c r="H251" s="1">
        <v>211</v>
      </c>
      <c r="I251" s="2">
        <v>36.8</v>
      </c>
      <c r="J251" s="50">
        <f t="shared" si="3"/>
        <v>5.807407407407408</v>
      </c>
    </row>
    <row r="252" spans="2:10" ht="12.75">
      <c r="B252">
        <v>246</v>
      </c>
      <c r="C252" s="1" t="s">
        <v>271</v>
      </c>
      <c r="D252" s="1">
        <v>222</v>
      </c>
      <c r="E252" s="1">
        <v>779</v>
      </c>
      <c r="F252" s="1">
        <v>11</v>
      </c>
      <c r="G252" s="2">
        <v>5.2</v>
      </c>
      <c r="H252" s="1">
        <v>68</v>
      </c>
      <c r="I252" s="2">
        <v>9.6</v>
      </c>
      <c r="J252" s="50">
        <f t="shared" si="3"/>
        <v>3.509009009009009</v>
      </c>
    </row>
    <row r="253" spans="1:10" ht="12.75">
      <c r="A253">
        <v>28</v>
      </c>
      <c r="B253">
        <v>247</v>
      </c>
      <c r="C253" s="1" t="s">
        <v>274</v>
      </c>
      <c r="D253" s="1">
        <v>446</v>
      </c>
      <c r="E253" s="1">
        <v>767</v>
      </c>
      <c r="F253" s="1">
        <v>96</v>
      </c>
      <c r="G253" s="2">
        <v>27.4</v>
      </c>
      <c r="H253" s="1">
        <v>104</v>
      </c>
      <c r="I253" s="2">
        <v>15.7</v>
      </c>
      <c r="J253" s="50">
        <f t="shared" si="3"/>
        <v>1.7197309417040358</v>
      </c>
    </row>
    <row r="254" spans="2:10" ht="12.75">
      <c r="B254">
        <v>248</v>
      </c>
      <c r="C254" s="1" t="s">
        <v>263</v>
      </c>
      <c r="D254" s="1">
        <v>200</v>
      </c>
      <c r="E254" s="1">
        <v>743</v>
      </c>
      <c r="F254" s="1">
        <v>10</v>
      </c>
      <c r="G254" s="2">
        <v>5.3</v>
      </c>
      <c r="H254" s="1">
        <v>97</v>
      </c>
      <c r="I254" s="2">
        <v>15</v>
      </c>
      <c r="J254" s="50">
        <f t="shared" si="3"/>
        <v>3.715</v>
      </c>
    </row>
    <row r="255" spans="2:10" ht="12.75">
      <c r="B255">
        <v>249</v>
      </c>
      <c r="C255" s="1" t="s">
        <v>262</v>
      </c>
      <c r="D255" s="1">
        <v>202</v>
      </c>
      <c r="E255" s="1">
        <v>743</v>
      </c>
      <c r="F255" s="1">
        <v>-27</v>
      </c>
      <c r="G255" s="2">
        <v>-11.8</v>
      </c>
      <c r="H255" s="1">
        <v>18</v>
      </c>
      <c r="I255" s="2">
        <v>2.5</v>
      </c>
      <c r="J255" s="50">
        <f t="shared" si="3"/>
        <v>3.6782178217821784</v>
      </c>
    </row>
    <row r="256" spans="2:10" ht="12.75">
      <c r="B256">
        <v>250</v>
      </c>
      <c r="C256" s="1" t="s">
        <v>225</v>
      </c>
      <c r="D256" s="1">
        <v>342</v>
      </c>
      <c r="E256" s="1">
        <v>713</v>
      </c>
      <c r="F256" s="1">
        <v>-450</v>
      </c>
      <c r="G256" s="2">
        <v>-56.8</v>
      </c>
      <c r="H256" s="1">
        <v>-691</v>
      </c>
      <c r="I256" s="2">
        <v>-49.2</v>
      </c>
      <c r="J256" s="50">
        <f t="shared" si="3"/>
        <v>2.084795321637427</v>
      </c>
    </row>
    <row r="257" spans="1:10" ht="12.75">
      <c r="A257">
        <v>29</v>
      </c>
      <c r="B257">
        <v>251</v>
      </c>
      <c r="C257" s="1" t="s">
        <v>276</v>
      </c>
      <c r="D257" s="1">
        <v>135</v>
      </c>
      <c r="E257" s="1">
        <v>709</v>
      </c>
      <c r="F257" s="1">
        <v>39</v>
      </c>
      <c r="G257" s="2">
        <v>40.6</v>
      </c>
      <c r="H257" s="1">
        <v>339</v>
      </c>
      <c r="I257" s="2">
        <v>91.6</v>
      </c>
      <c r="J257" s="50">
        <f t="shared" si="3"/>
        <v>5.2518518518518515</v>
      </c>
    </row>
    <row r="258" spans="2:10" ht="12.75">
      <c r="B258">
        <v>252</v>
      </c>
      <c r="C258" s="1" t="s">
        <v>265</v>
      </c>
      <c r="D258" s="1">
        <v>177</v>
      </c>
      <c r="E258" s="1">
        <v>689</v>
      </c>
      <c r="F258" s="1">
        <v>37</v>
      </c>
      <c r="G258" s="2">
        <v>26.4</v>
      </c>
      <c r="H258" s="1">
        <v>401</v>
      </c>
      <c r="I258" s="2">
        <v>139.2</v>
      </c>
      <c r="J258" s="50">
        <f t="shared" si="3"/>
        <v>3.8926553672316384</v>
      </c>
    </row>
    <row r="259" spans="2:10" ht="12.75">
      <c r="B259">
        <v>253</v>
      </c>
      <c r="C259" s="1" t="s">
        <v>239</v>
      </c>
      <c r="D259" s="1">
        <v>237</v>
      </c>
      <c r="E259" s="1">
        <v>689</v>
      </c>
      <c r="F259" s="1">
        <v>86</v>
      </c>
      <c r="G259" s="2">
        <v>57</v>
      </c>
      <c r="H259" s="1">
        <v>216</v>
      </c>
      <c r="I259" s="2">
        <v>45.7</v>
      </c>
      <c r="J259" s="50">
        <f t="shared" si="3"/>
        <v>2.9071729957805905</v>
      </c>
    </row>
    <row r="260" spans="2:10" ht="12.75">
      <c r="B260">
        <v>254</v>
      </c>
      <c r="C260" s="1" t="s">
        <v>236</v>
      </c>
      <c r="D260" s="1">
        <v>568</v>
      </c>
      <c r="E260" s="1">
        <v>671</v>
      </c>
      <c r="F260" s="1">
        <v>12</v>
      </c>
      <c r="G260" s="2">
        <v>2.2</v>
      </c>
      <c r="H260" s="1">
        <v>67</v>
      </c>
      <c r="I260" s="2">
        <v>11.1</v>
      </c>
      <c r="J260" s="50">
        <f t="shared" si="3"/>
        <v>1.181338028169014</v>
      </c>
    </row>
    <row r="261" spans="2:10" ht="12.75">
      <c r="B261">
        <v>255</v>
      </c>
      <c r="C261" s="1" t="s">
        <v>235</v>
      </c>
      <c r="D261" s="1">
        <v>155</v>
      </c>
      <c r="E261" s="1">
        <v>624</v>
      </c>
      <c r="F261" s="1">
        <v>-12</v>
      </c>
      <c r="G261" s="2">
        <v>-7.2</v>
      </c>
      <c r="H261" s="1">
        <v>-270</v>
      </c>
      <c r="I261" s="2">
        <v>-30.2</v>
      </c>
      <c r="J261" s="50">
        <f t="shared" si="3"/>
        <v>4.025806451612903</v>
      </c>
    </row>
    <row r="262" spans="2:10" ht="12.75">
      <c r="B262">
        <v>256</v>
      </c>
      <c r="C262" s="1" t="s">
        <v>237</v>
      </c>
      <c r="D262" s="1">
        <v>181</v>
      </c>
      <c r="E262" s="1">
        <v>624</v>
      </c>
      <c r="F262" s="1">
        <v>-32</v>
      </c>
      <c r="G262" s="2">
        <v>-15</v>
      </c>
      <c r="H262" s="1">
        <v>-289</v>
      </c>
      <c r="I262" s="2">
        <v>-31.7</v>
      </c>
      <c r="J262" s="50">
        <f t="shared" si="3"/>
        <v>3.447513812154696</v>
      </c>
    </row>
    <row r="263" spans="1:10" ht="12.75">
      <c r="A263">
        <v>30</v>
      </c>
      <c r="B263">
        <v>257</v>
      </c>
      <c r="C263" s="1" t="s">
        <v>258</v>
      </c>
      <c r="D263" s="1">
        <v>125</v>
      </c>
      <c r="E263" s="1">
        <v>614</v>
      </c>
      <c r="F263" s="1">
        <v>47</v>
      </c>
      <c r="G263" s="2">
        <v>60.3</v>
      </c>
      <c r="H263" s="1">
        <v>143</v>
      </c>
      <c r="I263" s="2">
        <v>30.4</v>
      </c>
      <c r="J263" s="50">
        <f t="shared" si="3"/>
        <v>4.912</v>
      </c>
    </row>
    <row r="264" spans="2:10" ht="12.75">
      <c r="B264">
        <v>258</v>
      </c>
      <c r="C264" s="1" t="s">
        <v>280</v>
      </c>
      <c r="D264" s="1">
        <v>141</v>
      </c>
      <c r="E264" s="1">
        <v>604</v>
      </c>
      <c r="F264" s="1">
        <v>31</v>
      </c>
      <c r="G264" s="2">
        <v>28.2</v>
      </c>
      <c r="H264" s="1">
        <v>320</v>
      </c>
      <c r="I264" s="2">
        <v>112.7</v>
      </c>
      <c r="J264" s="50">
        <f aca="true" t="shared" si="4" ref="J264:J285">E264/D264</f>
        <v>4.283687943262412</v>
      </c>
    </row>
    <row r="265" spans="2:10" ht="12.75">
      <c r="B265">
        <v>259</v>
      </c>
      <c r="C265" s="1" t="s">
        <v>220</v>
      </c>
      <c r="D265" s="1">
        <v>81</v>
      </c>
      <c r="E265" s="1">
        <v>507</v>
      </c>
      <c r="F265" s="1">
        <v>-19</v>
      </c>
      <c r="G265" s="2">
        <v>-19</v>
      </c>
      <c r="H265" s="1">
        <v>39</v>
      </c>
      <c r="I265" s="2">
        <v>8.3</v>
      </c>
      <c r="J265" s="50">
        <f t="shared" si="4"/>
        <v>6.2592592592592595</v>
      </c>
    </row>
    <row r="266" spans="2:10" ht="12.75">
      <c r="B266">
        <v>260</v>
      </c>
      <c r="C266" s="1" t="s">
        <v>272</v>
      </c>
      <c r="D266" s="1">
        <v>68</v>
      </c>
      <c r="E266" s="1">
        <v>474</v>
      </c>
      <c r="F266" s="1">
        <v>-22</v>
      </c>
      <c r="G266" s="2">
        <v>-24.4</v>
      </c>
      <c r="H266" s="1">
        <v>-199</v>
      </c>
      <c r="I266" s="2">
        <v>-29.6</v>
      </c>
      <c r="J266" s="50">
        <f t="shared" si="4"/>
        <v>6.970588235294118</v>
      </c>
    </row>
    <row r="267" spans="2:10" ht="12.75">
      <c r="B267">
        <v>261</v>
      </c>
      <c r="C267" s="1" t="s">
        <v>240</v>
      </c>
      <c r="D267" s="1">
        <v>107</v>
      </c>
      <c r="E267" s="1">
        <v>473</v>
      </c>
      <c r="F267" s="1">
        <v>-15</v>
      </c>
      <c r="G267" s="2">
        <v>-12.3</v>
      </c>
      <c r="H267" s="1">
        <v>-100</v>
      </c>
      <c r="I267" s="2">
        <v>-17.5</v>
      </c>
      <c r="J267" s="50">
        <f t="shared" si="4"/>
        <v>4.420560747663552</v>
      </c>
    </row>
    <row r="268" spans="2:10" ht="12.75">
      <c r="B268">
        <v>262</v>
      </c>
      <c r="C268" s="1" t="s">
        <v>203</v>
      </c>
      <c r="D268" s="1">
        <v>208</v>
      </c>
      <c r="E268" s="1">
        <v>464</v>
      </c>
      <c r="F268" s="1">
        <v>-74</v>
      </c>
      <c r="G268" s="2">
        <v>-26.2</v>
      </c>
      <c r="H268" s="1">
        <v>-135</v>
      </c>
      <c r="I268" s="2">
        <v>-22.5</v>
      </c>
      <c r="J268" s="50">
        <f t="shared" si="4"/>
        <v>2.230769230769231</v>
      </c>
    </row>
    <row r="269" spans="2:10" ht="12.75">
      <c r="B269">
        <v>263</v>
      </c>
      <c r="C269" s="1" t="s">
        <v>221</v>
      </c>
      <c r="D269" s="1">
        <v>86</v>
      </c>
      <c r="E269" s="1">
        <v>419</v>
      </c>
      <c r="F269" s="1">
        <v>-72</v>
      </c>
      <c r="G269" s="2">
        <v>-45.6</v>
      </c>
      <c r="H269" s="1">
        <v>-409</v>
      </c>
      <c r="I269" s="2">
        <v>-49.4</v>
      </c>
      <c r="J269" s="50">
        <f t="shared" si="4"/>
        <v>4.872093023255814</v>
      </c>
    </row>
    <row r="270" spans="2:10" ht="12.75">
      <c r="B270">
        <v>264</v>
      </c>
      <c r="C270" s="1" t="s">
        <v>266</v>
      </c>
      <c r="D270" s="1">
        <v>91</v>
      </c>
      <c r="E270" s="1">
        <v>303</v>
      </c>
      <c r="F270" s="1">
        <v>-1</v>
      </c>
      <c r="G270" s="2">
        <v>-1.1</v>
      </c>
      <c r="H270" s="1">
        <v>-5</v>
      </c>
      <c r="I270" s="2">
        <v>-1.6</v>
      </c>
      <c r="J270" s="50">
        <f t="shared" si="4"/>
        <v>3.32967032967033</v>
      </c>
    </row>
    <row r="271" spans="2:10" ht="12.75">
      <c r="B271">
        <v>265</v>
      </c>
      <c r="C271" s="1" t="s">
        <v>218</v>
      </c>
      <c r="D271" s="1">
        <v>136</v>
      </c>
      <c r="E271" s="1">
        <v>299</v>
      </c>
      <c r="F271" s="1">
        <v>-197</v>
      </c>
      <c r="G271" s="2">
        <v>-59.2</v>
      </c>
      <c r="H271" s="1">
        <v>-1210</v>
      </c>
      <c r="I271" s="2">
        <v>-80.2</v>
      </c>
      <c r="J271" s="50">
        <f t="shared" si="4"/>
        <v>2.198529411764706</v>
      </c>
    </row>
    <row r="272" spans="2:10" ht="12.75">
      <c r="B272">
        <v>266</v>
      </c>
      <c r="C272" s="1" t="s">
        <v>260</v>
      </c>
      <c r="D272" s="1">
        <v>90</v>
      </c>
      <c r="E272" s="1">
        <v>282</v>
      </c>
      <c r="F272" s="1">
        <v>6</v>
      </c>
      <c r="G272" s="2">
        <v>7.1</v>
      </c>
      <c r="H272" s="1">
        <v>58</v>
      </c>
      <c r="I272" s="2">
        <v>25.9</v>
      </c>
      <c r="J272" s="50">
        <f t="shared" si="4"/>
        <v>3.1333333333333333</v>
      </c>
    </row>
    <row r="273" spans="2:10" ht="12.75">
      <c r="B273">
        <v>267</v>
      </c>
      <c r="C273" s="1" t="s">
        <v>257</v>
      </c>
      <c r="D273" s="1">
        <v>56</v>
      </c>
      <c r="E273" s="1">
        <v>233</v>
      </c>
      <c r="F273" s="1">
        <v>-29</v>
      </c>
      <c r="G273" s="2">
        <v>-34.1</v>
      </c>
      <c r="H273" s="1">
        <v>28</v>
      </c>
      <c r="I273" s="2">
        <v>13.7</v>
      </c>
      <c r="J273" s="50">
        <f t="shared" si="4"/>
        <v>4.160714285714286</v>
      </c>
    </row>
    <row r="274" spans="2:10" ht="12.75">
      <c r="B274">
        <v>268</v>
      </c>
      <c r="C274" s="1" t="s">
        <v>279</v>
      </c>
      <c r="D274" s="1">
        <v>139</v>
      </c>
      <c r="E274" s="1">
        <v>223</v>
      </c>
      <c r="F274" s="1">
        <v>6</v>
      </c>
      <c r="G274" s="2">
        <v>4.5</v>
      </c>
      <c r="H274" s="1">
        <v>-44</v>
      </c>
      <c r="I274" s="2">
        <v>-16.5</v>
      </c>
      <c r="J274" s="50">
        <f t="shared" si="4"/>
        <v>1.60431654676259</v>
      </c>
    </row>
    <row r="275" spans="1:10" ht="12.75">
      <c r="A275">
        <v>31</v>
      </c>
      <c r="B275">
        <v>269</v>
      </c>
      <c r="C275" s="1" t="s">
        <v>283</v>
      </c>
      <c r="D275" s="1">
        <v>47</v>
      </c>
      <c r="E275" s="1">
        <v>221</v>
      </c>
      <c r="F275" s="1">
        <v>-22</v>
      </c>
      <c r="G275" s="2">
        <v>-31.9</v>
      </c>
      <c r="H275" s="1">
        <v>-11</v>
      </c>
      <c r="I275" s="2">
        <v>-4.7</v>
      </c>
      <c r="J275" s="50">
        <f t="shared" si="4"/>
        <v>4.702127659574468</v>
      </c>
    </row>
    <row r="276" spans="2:10" ht="12.75">
      <c r="B276">
        <v>270</v>
      </c>
      <c r="C276" s="1" t="s">
        <v>278</v>
      </c>
      <c r="D276" s="1">
        <v>32</v>
      </c>
      <c r="E276" s="1">
        <v>208</v>
      </c>
      <c r="F276" s="1">
        <v>20</v>
      </c>
      <c r="G276" s="2">
        <v>166.7</v>
      </c>
      <c r="H276" s="1">
        <v>138</v>
      </c>
      <c r="I276" s="2">
        <v>197.1</v>
      </c>
      <c r="J276" s="50">
        <f t="shared" si="4"/>
        <v>6.5</v>
      </c>
    </row>
    <row r="277" spans="2:10" ht="12.75">
      <c r="B277">
        <v>271</v>
      </c>
      <c r="C277" s="1" t="s">
        <v>267</v>
      </c>
      <c r="D277" s="1">
        <v>137</v>
      </c>
      <c r="E277" s="1">
        <v>192</v>
      </c>
      <c r="F277" s="1">
        <v>-2</v>
      </c>
      <c r="G277" s="2">
        <v>-1.4</v>
      </c>
      <c r="H277" s="1">
        <v>-35</v>
      </c>
      <c r="I277" s="2">
        <v>-15.4</v>
      </c>
      <c r="J277" s="50">
        <f t="shared" si="4"/>
        <v>1.4014598540145986</v>
      </c>
    </row>
    <row r="278" spans="2:10" ht="12.75">
      <c r="B278">
        <v>272</v>
      </c>
      <c r="C278" s="1" t="s">
        <v>275</v>
      </c>
      <c r="D278" s="1">
        <v>58</v>
      </c>
      <c r="E278" s="1">
        <v>186</v>
      </c>
      <c r="F278" s="1">
        <v>-31</v>
      </c>
      <c r="G278" s="2">
        <v>-34.8</v>
      </c>
      <c r="H278" s="1">
        <v>-162</v>
      </c>
      <c r="I278" s="2">
        <v>-46.6</v>
      </c>
      <c r="J278" s="50">
        <f t="shared" si="4"/>
        <v>3.206896551724138</v>
      </c>
    </row>
    <row r="279" spans="2:10" ht="12.75">
      <c r="B279">
        <v>273</v>
      </c>
      <c r="C279" s="1" t="s">
        <v>273</v>
      </c>
      <c r="D279" s="1">
        <v>38</v>
      </c>
      <c r="E279" s="1">
        <v>179</v>
      </c>
      <c r="F279" s="1">
        <v>-4</v>
      </c>
      <c r="G279" s="2">
        <v>-9.5</v>
      </c>
      <c r="H279" s="1">
        <v>20</v>
      </c>
      <c r="I279" s="2">
        <v>12.6</v>
      </c>
      <c r="J279" s="50">
        <f t="shared" si="4"/>
        <v>4.7105263157894735</v>
      </c>
    </row>
    <row r="280" spans="2:10" ht="12.75">
      <c r="B280">
        <v>274</v>
      </c>
      <c r="C280" s="1" t="s">
        <v>281</v>
      </c>
      <c r="D280" s="1">
        <v>82</v>
      </c>
      <c r="E280" s="1">
        <v>147</v>
      </c>
      <c r="F280" s="1">
        <v>59</v>
      </c>
      <c r="G280" s="2">
        <v>256.5</v>
      </c>
      <c r="H280" s="1">
        <v>90</v>
      </c>
      <c r="I280" s="2">
        <v>157.9</v>
      </c>
      <c r="J280" s="50">
        <f t="shared" si="4"/>
        <v>1.7926829268292683</v>
      </c>
    </row>
    <row r="281" spans="1:10" ht="12.75">
      <c r="A281">
        <v>32</v>
      </c>
      <c r="B281">
        <v>275</v>
      </c>
      <c r="C281" s="1" t="s">
        <v>268</v>
      </c>
      <c r="D281" s="1">
        <v>25</v>
      </c>
      <c r="E281" s="1">
        <v>120</v>
      </c>
      <c r="F281" s="1">
        <v>-35</v>
      </c>
      <c r="G281" s="2">
        <v>-58.3</v>
      </c>
      <c r="H281" s="1">
        <v>-259</v>
      </c>
      <c r="I281" s="2">
        <v>-68.3</v>
      </c>
      <c r="J281" s="50">
        <f t="shared" si="4"/>
        <v>4.8</v>
      </c>
    </row>
    <row r="282" spans="2:10" ht="12.75">
      <c r="B282">
        <v>276</v>
      </c>
      <c r="C282" s="1" t="s">
        <v>287</v>
      </c>
      <c r="D282" s="1">
        <v>10</v>
      </c>
      <c r="E282" s="1">
        <v>50</v>
      </c>
      <c r="F282" s="1">
        <v>-3</v>
      </c>
      <c r="G282" s="2">
        <v>-23.1</v>
      </c>
      <c r="H282" s="1">
        <v>10</v>
      </c>
      <c r="I282" s="2">
        <v>25</v>
      </c>
      <c r="J282" s="50">
        <f t="shared" si="4"/>
        <v>5</v>
      </c>
    </row>
    <row r="283" spans="1:10" ht="12.75">
      <c r="A283">
        <v>33</v>
      </c>
      <c r="B283">
        <v>277</v>
      </c>
      <c r="C283" s="1" t="s">
        <v>284</v>
      </c>
      <c r="D283" s="1">
        <v>18</v>
      </c>
      <c r="E283" s="1">
        <v>31</v>
      </c>
      <c r="F283" s="1">
        <v>18</v>
      </c>
      <c r="G283" s="2" t="s">
        <v>286</v>
      </c>
      <c r="H283" s="1">
        <v>31</v>
      </c>
      <c r="I283" s="2" t="s">
        <v>286</v>
      </c>
      <c r="J283" s="50">
        <f t="shared" si="4"/>
        <v>1.7222222222222223</v>
      </c>
    </row>
    <row r="284" spans="2:10" ht="12.75">
      <c r="B284">
        <v>278</v>
      </c>
      <c r="C284" s="1" t="s">
        <v>282</v>
      </c>
      <c r="D284" s="1">
        <v>1</v>
      </c>
      <c r="E284" s="1">
        <v>1</v>
      </c>
      <c r="F284" s="1">
        <v>-3</v>
      </c>
      <c r="G284" s="2">
        <v>-75</v>
      </c>
      <c r="H284" s="1">
        <v>-9</v>
      </c>
      <c r="I284" s="2">
        <v>-90</v>
      </c>
      <c r="J284" s="50">
        <f t="shared" si="4"/>
        <v>1</v>
      </c>
    </row>
    <row r="285" spans="2:10" ht="12.75">
      <c r="B285">
        <v>279</v>
      </c>
      <c r="C285" t="s">
        <v>285</v>
      </c>
      <c r="D285">
        <v>0</v>
      </c>
      <c r="E285">
        <v>0</v>
      </c>
      <c r="F285">
        <v>0</v>
      </c>
      <c r="G285" s="2" t="s">
        <v>286</v>
      </c>
      <c r="H285">
        <v>0</v>
      </c>
      <c r="I285" s="2" t="s">
        <v>286</v>
      </c>
      <c r="J285" s="50" t="e">
        <f t="shared" si="4"/>
        <v>#DIV/0!</v>
      </c>
    </row>
    <row r="286" ht="12.75">
      <c r="B286" t="s">
        <v>288</v>
      </c>
    </row>
    <row r="287" spans="2:9" ht="12.75">
      <c r="B287" t="s">
        <v>289</v>
      </c>
      <c r="G287" s="5"/>
      <c r="I287" s="5"/>
    </row>
    <row r="288" spans="7:9" ht="12.75">
      <c r="G288" s="5"/>
      <c r="I288" s="5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7">
      <selection activeCell="I43" sqref="I43"/>
    </sheetView>
  </sheetViews>
  <sheetFormatPr defaultColWidth="11.421875" defaultRowHeight="12.75"/>
  <cols>
    <col min="3" max="3" width="33.57421875" style="0" customWidth="1"/>
    <col min="14" max="14" width="33.00390625" style="0" customWidth="1"/>
  </cols>
  <sheetData>
    <row r="1" spans="1:10" ht="12.75">
      <c r="A1" s="6">
        <v>42156</v>
      </c>
      <c r="B1" s="7"/>
      <c r="C1" s="7"/>
      <c r="D1" s="7"/>
      <c r="E1" s="7"/>
      <c r="F1" s="7"/>
      <c r="G1" s="7"/>
      <c r="H1" s="7"/>
      <c r="I1" s="7"/>
      <c r="J1" s="7"/>
    </row>
    <row r="2" spans="1:21" ht="12.75">
      <c r="A2" s="8" t="s">
        <v>293</v>
      </c>
      <c r="B2" s="8" t="s">
        <v>294</v>
      </c>
      <c r="C2" s="8" t="s">
        <v>295</v>
      </c>
      <c r="D2" s="8" t="s">
        <v>296</v>
      </c>
      <c r="E2" s="8" t="s">
        <v>297</v>
      </c>
      <c r="F2" s="8" t="s">
        <v>298</v>
      </c>
      <c r="G2" s="8" t="s">
        <v>296</v>
      </c>
      <c r="H2" s="8" t="s">
        <v>298</v>
      </c>
      <c r="I2" s="8" t="s">
        <v>297</v>
      </c>
      <c r="J2" s="8" t="s">
        <v>299</v>
      </c>
      <c r="L2" s="6">
        <v>42125</v>
      </c>
      <c r="M2" s="7"/>
      <c r="N2" s="7"/>
      <c r="O2" s="7"/>
      <c r="P2" s="7"/>
      <c r="Q2" s="7"/>
      <c r="R2" s="7"/>
      <c r="S2" s="7"/>
      <c r="T2" s="7"/>
      <c r="U2" s="7"/>
    </row>
    <row r="3" spans="1:21" ht="12.75">
      <c r="A3" s="9">
        <v>1</v>
      </c>
      <c r="B3" s="9">
        <v>39</v>
      </c>
      <c r="C3" s="10" t="s">
        <v>61</v>
      </c>
      <c r="D3" s="10">
        <v>13162</v>
      </c>
      <c r="E3" s="10">
        <v>28748</v>
      </c>
      <c r="F3" s="10">
        <v>941</v>
      </c>
      <c r="G3" s="11">
        <v>7.7</v>
      </c>
      <c r="H3" s="10">
        <v>994</v>
      </c>
      <c r="I3" s="11">
        <v>3.6</v>
      </c>
      <c r="J3" s="51">
        <v>2.1841665400395076</v>
      </c>
      <c r="L3" s="56" t="s">
        <v>293</v>
      </c>
      <c r="M3" s="56" t="s">
        <v>294</v>
      </c>
      <c r="N3" s="56" t="s">
        <v>295</v>
      </c>
      <c r="O3" s="56" t="s">
        <v>296</v>
      </c>
      <c r="P3" s="56" t="s">
        <v>297</v>
      </c>
      <c r="Q3" s="56" t="s">
        <v>298</v>
      </c>
      <c r="R3" s="56" t="s">
        <v>296</v>
      </c>
      <c r="S3" s="56" t="s">
        <v>298</v>
      </c>
      <c r="T3" s="56" t="s">
        <v>297</v>
      </c>
      <c r="U3" s="56" t="s">
        <v>299</v>
      </c>
    </row>
    <row r="4" spans="1:21" ht="12.75">
      <c r="A4" s="12">
        <v>2</v>
      </c>
      <c r="B4" s="12">
        <v>59</v>
      </c>
      <c r="C4" s="13" t="s">
        <v>75</v>
      </c>
      <c r="D4" s="13">
        <v>6252</v>
      </c>
      <c r="E4" s="13">
        <v>19301</v>
      </c>
      <c r="F4" s="13">
        <v>643</v>
      </c>
      <c r="G4" s="14">
        <v>11.5</v>
      </c>
      <c r="H4" s="13">
        <v>1378</v>
      </c>
      <c r="I4" s="14">
        <v>7.7</v>
      </c>
      <c r="J4" s="28">
        <v>3.0871721049264234</v>
      </c>
      <c r="L4" s="9">
        <v>1</v>
      </c>
      <c r="M4" s="9">
        <v>35</v>
      </c>
      <c r="N4" s="9" t="s">
        <v>61</v>
      </c>
      <c r="O4" s="10">
        <v>5466</v>
      </c>
      <c r="P4" s="10">
        <v>11283</v>
      </c>
      <c r="Q4" s="10">
        <v>715</v>
      </c>
      <c r="R4" s="11">
        <v>15</v>
      </c>
      <c r="S4" s="10">
        <v>1373</v>
      </c>
      <c r="T4" s="11">
        <v>13.9</v>
      </c>
      <c r="U4" s="55">
        <f>P4/O4</f>
        <v>2.0642151481888034</v>
      </c>
    </row>
    <row r="5" spans="1:21" ht="12.75">
      <c r="A5" s="15">
        <v>3</v>
      </c>
      <c r="B5" s="15">
        <v>66</v>
      </c>
      <c r="C5" s="16" t="s">
        <v>129</v>
      </c>
      <c r="D5" s="16">
        <v>3876</v>
      </c>
      <c r="E5" s="16">
        <v>17380</v>
      </c>
      <c r="F5" s="16">
        <v>-616</v>
      </c>
      <c r="G5" s="17">
        <v>-13.7</v>
      </c>
      <c r="H5" s="16">
        <v>-1290</v>
      </c>
      <c r="I5" s="17">
        <v>-6.9</v>
      </c>
      <c r="J5" s="26">
        <v>4.484004127966976</v>
      </c>
      <c r="L5" s="9">
        <v>2</v>
      </c>
      <c r="M5" s="9">
        <v>66</v>
      </c>
      <c r="N5" s="9" t="s">
        <v>105</v>
      </c>
      <c r="O5" s="10">
        <v>1282</v>
      </c>
      <c r="P5" s="10">
        <v>6007</v>
      </c>
      <c r="Q5" s="10">
        <v>134</v>
      </c>
      <c r="R5" s="11">
        <v>11.7</v>
      </c>
      <c r="S5" s="10">
        <v>390</v>
      </c>
      <c r="T5" s="11">
        <v>6.9</v>
      </c>
      <c r="U5" s="55">
        <f aca="true" t="shared" si="0" ref="U5:U35">P5/O5</f>
        <v>4.685647425897036</v>
      </c>
    </row>
    <row r="6" spans="1:21" ht="12.75">
      <c r="A6" s="18">
        <v>4</v>
      </c>
      <c r="B6" s="18">
        <v>72</v>
      </c>
      <c r="C6" s="19" t="s">
        <v>66</v>
      </c>
      <c r="D6" s="19">
        <v>4681</v>
      </c>
      <c r="E6" s="19">
        <v>16896</v>
      </c>
      <c r="F6" s="19">
        <v>-533</v>
      </c>
      <c r="G6" s="20">
        <v>-10.2</v>
      </c>
      <c r="H6" s="19">
        <v>-1037</v>
      </c>
      <c r="I6" s="20">
        <v>-5.8</v>
      </c>
      <c r="J6" s="29">
        <v>3.60948515274514</v>
      </c>
      <c r="L6" s="18">
        <v>3</v>
      </c>
      <c r="M6" s="18">
        <v>72</v>
      </c>
      <c r="N6" s="18" t="s">
        <v>66</v>
      </c>
      <c r="O6" s="19">
        <v>1570</v>
      </c>
      <c r="P6" s="19">
        <v>5615</v>
      </c>
      <c r="Q6" s="19">
        <v>-285</v>
      </c>
      <c r="R6" s="20">
        <v>-15.4</v>
      </c>
      <c r="S6" s="19">
        <v>202</v>
      </c>
      <c r="T6" s="20">
        <v>3.7</v>
      </c>
      <c r="U6" s="57">
        <f t="shared" si="0"/>
        <v>3.5764331210191083</v>
      </c>
    </row>
    <row r="7" spans="1:21" ht="12.75">
      <c r="A7" s="9">
        <v>5</v>
      </c>
      <c r="B7" s="9">
        <v>91</v>
      </c>
      <c r="C7" s="10" t="s">
        <v>105</v>
      </c>
      <c r="D7" s="10">
        <v>2614</v>
      </c>
      <c r="E7" s="10">
        <v>12231</v>
      </c>
      <c r="F7" s="10">
        <v>145</v>
      </c>
      <c r="G7" s="11">
        <v>5.9</v>
      </c>
      <c r="H7" s="10">
        <v>717</v>
      </c>
      <c r="I7" s="11">
        <v>6.2</v>
      </c>
      <c r="J7" s="51">
        <v>4.679035960214231</v>
      </c>
      <c r="L7" s="12">
        <v>4</v>
      </c>
      <c r="M7" s="12">
        <v>84</v>
      </c>
      <c r="N7" s="12" t="s">
        <v>75</v>
      </c>
      <c r="O7" s="13">
        <v>1709</v>
      </c>
      <c r="P7" s="13">
        <v>4816</v>
      </c>
      <c r="Q7" s="13">
        <v>225</v>
      </c>
      <c r="R7" s="14">
        <v>15.2</v>
      </c>
      <c r="S7" s="13">
        <v>669</v>
      </c>
      <c r="T7" s="14">
        <v>16.1</v>
      </c>
      <c r="U7" s="58">
        <f t="shared" si="0"/>
        <v>2.818022235225278</v>
      </c>
    </row>
    <row r="8" spans="1:21" ht="12.75">
      <c r="A8" s="12">
        <v>6</v>
      </c>
      <c r="B8" s="12">
        <v>100</v>
      </c>
      <c r="C8" s="13" t="s">
        <v>147</v>
      </c>
      <c r="D8" s="13">
        <v>3834</v>
      </c>
      <c r="E8" s="13">
        <v>10654</v>
      </c>
      <c r="F8" s="13">
        <v>-69</v>
      </c>
      <c r="G8" s="14">
        <v>-1.8</v>
      </c>
      <c r="H8" s="13">
        <v>-35</v>
      </c>
      <c r="I8" s="14">
        <v>-0.3</v>
      </c>
      <c r="J8" s="28">
        <v>2.7788210745957227</v>
      </c>
      <c r="L8" s="15">
        <v>5</v>
      </c>
      <c r="M8" s="15">
        <v>94</v>
      </c>
      <c r="N8" s="15" t="s">
        <v>129</v>
      </c>
      <c r="O8" s="16">
        <v>1085</v>
      </c>
      <c r="P8" s="16">
        <v>4412</v>
      </c>
      <c r="Q8" s="16">
        <v>67</v>
      </c>
      <c r="R8" s="17">
        <v>6.6</v>
      </c>
      <c r="S8" s="16">
        <v>900</v>
      </c>
      <c r="T8" s="17">
        <v>25.6</v>
      </c>
      <c r="U8" s="59">
        <f t="shared" si="0"/>
        <v>4.066359447004609</v>
      </c>
    </row>
    <row r="9" spans="1:21" ht="12.75">
      <c r="A9" s="9">
        <v>7</v>
      </c>
      <c r="B9" s="9">
        <v>116</v>
      </c>
      <c r="C9" s="10" t="s">
        <v>161</v>
      </c>
      <c r="D9" s="10">
        <v>2697</v>
      </c>
      <c r="E9" s="10">
        <v>8782</v>
      </c>
      <c r="F9" s="10">
        <v>582</v>
      </c>
      <c r="G9" s="11">
        <v>27.5</v>
      </c>
      <c r="H9" s="10">
        <v>1445</v>
      </c>
      <c r="I9" s="11">
        <v>19.7</v>
      </c>
      <c r="J9" s="51">
        <v>3.256210604375232</v>
      </c>
      <c r="L9" s="9">
        <v>6</v>
      </c>
      <c r="M9" s="9">
        <v>112</v>
      </c>
      <c r="N9" s="9" t="s">
        <v>161</v>
      </c>
      <c r="O9" s="10">
        <v>1056</v>
      </c>
      <c r="P9" s="10">
        <v>3191</v>
      </c>
      <c r="Q9" s="10">
        <v>328</v>
      </c>
      <c r="R9" s="11">
        <v>45.1</v>
      </c>
      <c r="S9" s="10">
        <v>1305</v>
      </c>
      <c r="T9" s="11">
        <v>69.2</v>
      </c>
      <c r="U9" s="55">
        <f t="shared" si="0"/>
        <v>3.021780303030303</v>
      </c>
    </row>
    <row r="10" spans="1:21" ht="12.75">
      <c r="A10" s="18">
        <v>8</v>
      </c>
      <c r="B10" s="18">
        <v>129</v>
      </c>
      <c r="C10" s="19" t="s">
        <v>145</v>
      </c>
      <c r="D10" s="19">
        <v>1832</v>
      </c>
      <c r="E10" s="19">
        <v>7218</v>
      </c>
      <c r="F10" s="19">
        <v>-18</v>
      </c>
      <c r="G10" s="20">
        <v>-1</v>
      </c>
      <c r="H10" s="19">
        <v>414</v>
      </c>
      <c r="I10" s="20">
        <v>6.1</v>
      </c>
      <c r="J10" s="29">
        <v>3.9399563318777293</v>
      </c>
      <c r="L10" s="18">
        <v>7</v>
      </c>
      <c r="M10" s="18">
        <v>142</v>
      </c>
      <c r="N10" s="18" t="s">
        <v>145</v>
      </c>
      <c r="O10" s="19">
        <v>685</v>
      </c>
      <c r="P10" s="19">
        <v>2028</v>
      </c>
      <c r="Q10" s="19">
        <v>359</v>
      </c>
      <c r="R10" s="20">
        <v>110.1</v>
      </c>
      <c r="S10" s="19">
        <v>1187</v>
      </c>
      <c r="T10" s="20">
        <v>141.1</v>
      </c>
      <c r="U10" s="57">
        <f t="shared" si="0"/>
        <v>2.9605839416058393</v>
      </c>
    </row>
    <row r="11" spans="1:21" ht="12.75">
      <c r="A11" s="12">
        <v>9</v>
      </c>
      <c r="B11" s="12">
        <v>133</v>
      </c>
      <c r="C11" s="13" t="s">
        <v>156</v>
      </c>
      <c r="D11" s="13">
        <v>1786</v>
      </c>
      <c r="E11" s="13">
        <v>7027</v>
      </c>
      <c r="F11" s="13">
        <v>155</v>
      </c>
      <c r="G11" s="14">
        <v>9.5</v>
      </c>
      <c r="H11" s="13">
        <v>73</v>
      </c>
      <c r="I11" s="14">
        <v>1</v>
      </c>
      <c r="J11" s="28">
        <v>3.9344904815229564</v>
      </c>
      <c r="L11" s="9">
        <v>8</v>
      </c>
      <c r="M11" s="9">
        <v>159</v>
      </c>
      <c r="N11" s="9" t="s">
        <v>162</v>
      </c>
      <c r="O11" s="10">
        <v>445</v>
      </c>
      <c r="P11" s="10">
        <v>1635</v>
      </c>
      <c r="Q11" s="10">
        <v>-5</v>
      </c>
      <c r="R11" s="11">
        <v>-1.1</v>
      </c>
      <c r="S11" s="10">
        <v>365</v>
      </c>
      <c r="T11" s="11">
        <v>28.7</v>
      </c>
      <c r="U11" s="55">
        <f t="shared" si="0"/>
        <v>3.6741573033707864</v>
      </c>
    </row>
    <row r="12" spans="1:21" ht="12.75">
      <c r="A12" s="12">
        <v>10</v>
      </c>
      <c r="B12" s="12">
        <v>154</v>
      </c>
      <c r="C12" s="13" t="s">
        <v>176</v>
      </c>
      <c r="D12" s="13">
        <v>1125</v>
      </c>
      <c r="E12" s="13">
        <v>4923</v>
      </c>
      <c r="F12" s="13">
        <v>-174</v>
      </c>
      <c r="G12" s="14">
        <v>-13.4</v>
      </c>
      <c r="H12" s="13">
        <v>-771</v>
      </c>
      <c r="I12" s="14">
        <v>-13.5</v>
      </c>
      <c r="J12" s="28">
        <v>4.376</v>
      </c>
      <c r="L12" s="12">
        <v>9</v>
      </c>
      <c r="M12" s="12">
        <v>163</v>
      </c>
      <c r="N12" s="12" t="s">
        <v>156</v>
      </c>
      <c r="O12" s="13">
        <v>469</v>
      </c>
      <c r="P12" s="13">
        <v>1529</v>
      </c>
      <c r="Q12" s="13">
        <v>136</v>
      </c>
      <c r="R12" s="14">
        <v>40.8</v>
      </c>
      <c r="S12" s="13">
        <v>438</v>
      </c>
      <c r="T12" s="14">
        <v>40.1</v>
      </c>
      <c r="U12" s="58">
        <f t="shared" si="0"/>
        <v>3.260127931769723</v>
      </c>
    </row>
    <row r="13" spans="1:21" ht="12.75">
      <c r="A13" s="52">
        <v>11</v>
      </c>
      <c r="B13" s="52">
        <v>156</v>
      </c>
      <c r="C13" s="53" t="s">
        <v>162</v>
      </c>
      <c r="D13" s="53">
        <v>1256</v>
      </c>
      <c r="E13" s="53">
        <v>4842</v>
      </c>
      <c r="F13" s="53">
        <v>-28</v>
      </c>
      <c r="G13" s="54">
        <v>-2.2</v>
      </c>
      <c r="H13" s="53">
        <v>662</v>
      </c>
      <c r="I13" s="54">
        <v>15.8</v>
      </c>
      <c r="J13" s="30">
        <v>3.855095541401274</v>
      </c>
      <c r="L13" s="12">
        <v>10</v>
      </c>
      <c r="M13" s="12">
        <v>180</v>
      </c>
      <c r="N13" s="12" t="s">
        <v>147</v>
      </c>
      <c r="O13" s="13">
        <v>516</v>
      </c>
      <c r="P13" s="13">
        <v>1166</v>
      </c>
      <c r="Q13" s="13">
        <v>-54</v>
      </c>
      <c r="R13" s="14">
        <v>-9.5</v>
      </c>
      <c r="S13" s="13">
        <v>-200</v>
      </c>
      <c r="T13" s="14">
        <v>-14.6</v>
      </c>
      <c r="U13" s="58">
        <f t="shared" si="0"/>
        <v>2.25968992248062</v>
      </c>
    </row>
    <row r="14" spans="1:21" ht="12.75">
      <c r="A14" s="15">
        <v>12</v>
      </c>
      <c r="B14" s="15">
        <v>162</v>
      </c>
      <c r="C14" s="16" t="s">
        <v>200</v>
      </c>
      <c r="D14" s="16">
        <v>1106</v>
      </c>
      <c r="E14" s="16">
        <v>4558</v>
      </c>
      <c r="F14" s="16">
        <v>-15</v>
      </c>
      <c r="G14" s="17">
        <v>-1.3</v>
      </c>
      <c r="H14" s="16">
        <v>100</v>
      </c>
      <c r="I14" s="17">
        <v>2.2</v>
      </c>
      <c r="J14" s="26">
        <v>4.121157323688969</v>
      </c>
      <c r="L14" s="15">
        <v>11</v>
      </c>
      <c r="M14" s="15">
        <v>181</v>
      </c>
      <c r="N14" s="15" t="s">
        <v>200</v>
      </c>
      <c r="O14" s="16">
        <v>349</v>
      </c>
      <c r="P14" s="16">
        <v>1166</v>
      </c>
      <c r="Q14" s="16">
        <v>29</v>
      </c>
      <c r="R14" s="17">
        <v>9.1</v>
      </c>
      <c r="S14" s="16">
        <v>67</v>
      </c>
      <c r="T14" s="17">
        <v>6.1</v>
      </c>
      <c r="U14" s="59">
        <f t="shared" si="0"/>
        <v>3.340974212034384</v>
      </c>
    </row>
    <row r="15" spans="1:21" ht="12.75">
      <c r="A15" s="9">
        <v>13</v>
      </c>
      <c r="B15" s="9">
        <v>166</v>
      </c>
      <c r="C15" s="10" t="s">
        <v>210</v>
      </c>
      <c r="D15" s="10">
        <v>1676</v>
      </c>
      <c r="E15" s="10">
        <v>4248</v>
      </c>
      <c r="F15" s="10">
        <v>501</v>
      </c>
      <c r="G15" s="11">
        <v>42.6</v>
      </c>
      <c r="H15" s="10">
        <v>533</v>
      </c>
      <c r="I15" s="11">
        <v>14.3</v>
      </c>
      <c r="J15" s="51">
        <v>2.5346062052505967</v>
      </c>
      <c r="L15" s="15">
        <v>12</v>
      </c>
      <c r="M15" s="15">
        <v>184</v>
      </c>
      <c r="N15" s="15" t="s">
        <v>153</v>
      </c>
      <c r="O15" s="16">
        <v>341</v>
      </c>
      <c r="P15" s="16">
        <v>1050</v>
      </c>
      <c r="Q15" s="16">
        <v>151</v>
      </c>
      <c r="R15" s="17">
        <v>79.5</v>
      </c>
      <c r="S15" s="16">
        <v>226</v>
      </c>
      <c r="T15" s="17">
        <v>27.4</v>
      </c>
      <c r="U15" s="59">
        <f t="shared" si="0"/>
        <v>3.0791788856304985</v>
      </c>
    </row>
    <row r="16" spans="1:21" ht="12.75">
      <c r="A16" s="15">
        <v>14</v>
      </c>
      <c r="B16" s="15">
        <v>175</v>
      </c>
      <c r="C16" s="16" t="s">
        <v>153</v>
      </c>
      <c r="D16" s="16">
        <v>1114</v>
      </c>
      <c r="E16" s="16">
        <v>3755</v>
      </c>
      <c r="F16" s="16">
        <v>226</v>
      </c>
      <c r="G16" s="17">
        <v>25.5</v>
      </c>
      <c r="H16" s="16">
        <v>549</v>
      </c>
      <c r="I16" s="17">
        <v>17.1</v>
      </c>
      <c r="J16" s="26">
        <v>3.3707360861759423</v>
      </c>
      <c r="L16" s="9">
        <v>13</v>
      </c>
      <c r="M16" s="9">
        <v>185</v>
      </c>
      <c r="N16" s="9" t="s">
        <v>210</v>
      </c>
      <c r="O16" s="10">
        <v>402</v>
      </c>
      <c r="P16" s="10">
        <v>1016</v>
      </c>
      <c r="Q16" s="10">
        <v>59</v>
      </c>
      <c r="R16" s="11">
        <v>17.2</v>
      </c>
      <c r="S16" s="10">
        <v>138</v>
      </c>
      <c r="T16" s="11">
        <v>15.7</v>
      </c>
      <c r="U16" s="55">
        <f t="shared" si="0"/>
        <v>2.527363184079602</v>
      </c>
    </row>
    <row r="17" spans="1:21" ht="12.75">
      <c r="A17" s="18">
        <v>15</v>
      </c>
      <c r="B17" s="18">
        <v>177</v>
      </c>
      <c r="C17" s="19" t="s">
        <v>204</v>
      </c>
      <c r="D17" s="19">
        <v>1091</v>
      </c>
      <c r="E17" s="19">
        <v>3653</v>
      </c>
      <c r="F17" s="19">
        <v>166</v>
      </c>
      <c r="G17" s="20">
        <v>17.9</v>
      </c>
      <c r="H17" s="19">
        <v>184</v>
      </c>
      <c r="I17" s="20">
        <v>5.3</v>
      </c>
      <c r="J17" s="29">
        <v>3.3483043079743355</v>
      </c>
      <c r="L17" s="18">
        <v>14</v>
      </c>
      <c r="M17" s="18">
        <v>187</v>
      </c>
      <c r="N17" s="18" t="s">
        <v>229</v>
      </c>
      <c r="O17" s="19">
        <v>303</v>
      </c>
      <c r="P17" s="19">
        <v>1004</v>
      </c>
      <c r="Q17" s="19">
        <v>-1</v>
      </c>
      <c r="R17" s="20">
        <v>-0.3</v>
      </c>
      <c r="S17" s="19">
        <v>194</v>
      </c>
      <c r="T17" s="20">
        <v>24</v>
      </c>
      <c r="U17" s="57">
        <f t="shared" si="0"/>
        <v>3.3135313531353137</v>
      </c>
    </row>
    <row r="18" spans="1:21" ht="12.75">
      <c r="A18" s="18">
        <v>16</v>
      </c>
      <c r="B18" s="18">
        <v>184</v>
      </c>
      <c r="C18" s="19" t="s">
        <v>187</v>
      </c>
      <c r="D18" s="19">
        <v>809</v>
      </c>
      <c r="E18" s="19">
        <v>3248</v>
      </c>
      <c r="F18" s="19">
        <v>-76</v>
      </c>
      <c r="G18" s="20">
        <v>-8.6</v>
      </c>
      <c r="H18" s="19">
        <v>-226</v>
      </c>
      <c r="I18" s="20">
        <v>-6.5</v>
      </c>
      <c r="J18" s="29">
        <v>4.014833127317676</v>
      </c>
      <c r="L18" s="12">
        <v>15</v>
      </c>
      <c r="M18" s="12">
        <v>191</v>
      </c>
      <c r="N18" s="12" t="s">
        <v>176</v>
      </c>
      <c r="O18" s="13">
        <v>244</v>
      </c>
      <c r="P18" s="13">
        <v>988</v>
      </c>
      <c r="Q18" s="13">
        <v>23</v>
      </c>
      <c r="R18" s="14">
        <v>10.4</v>
      </c>
      <c r="S18" s="13">
        <v>294</v>
      </c>
      <c r="T18" s="14">
        <v>42.4</v>
      </c>
      <c r="U18" s="58">
        <f t="shared" si="0"/>
        <v>4.049180327868853</v>
      </c>
    </row>
    <row r="19" spans="1:21" ht="12.75">
      <c r="A19" s="18">
        <v>17</v>
      </c>
      <c r="B19" s="18">
        <v>185</v>
      </c>
      <c r="C19" s="19" t="s">
        <v>198</v>
      </c>
      <c r="D19" s="19">
        <v>687</v>
      </c>
      <c r="E19" s="19">
        <v>3199</v>
      </c>
      <c r="F19" s="19">
        <v>24</v>
      </c>
      <c r="G19" s="20">
        <v>3.6</v>
      </c>
      <c r="H19" s="19">
        <v>67</v>
      </c>
      <c r="I19" s="20">
        <v>2.1</v>
      </c>
      <c r="J19" s="29">
        <v>4.656477438136827</v>
      </c>
      <c r="L19" s="18">
        <v>16</v>
      </c>
      <c r="M19" s="18">
        <v>195</v>
      </c>
      <c r="N19" s="18" t="s">
        <v>187</v>
      </c>
      <c r="O19" s="19">
        <v>306</v>
      </c>
      <c r="P19" s="19">
        <v>921</v>
      </c>
      <c r="Q19" s="19">
        <v>173</v>
      </c>
      <c r="R19" s="20">
        <v>130.1</v>
      </c>
      <c r="S19" s="19">
        <v>549</v>
      </c>
      <c r="T19" s="20">
        <v>147.6</v>
      </c>
      <c r="U19" s="57">
        <f t="shared" si="0"/>
        <v>3.0098039215686274</v>
      </c>
    </row>
    <row r="20" spans="1:21" ht="12.75">
      <c r="A20" s="18">
        <v>18</v>
      </c>
      <c r="B20" s="18">
        <v>186</v>
      </c>
      <c r="C20" s="19" t="s">
        <v>229</v>
      </c>
      <c r="D20" s="19">
        <v>882</v>
      </c>
      <c r="E20" s="19">
        <v>3141</v>
      </c>
      <c r="F20" s="19">
        <v>-72</v>
      </c>
      <c r="G20" s="20">
        <v>-7.5</v>
      </c>
      <c r="H20" s="19">
        <v>-280</v>
      </c>
      <c r="I20" s="20">
        <v>-8.2</v>
      </c>
      <c r="J20" s="29">
        <v>3.561224489795918</v>
      </c>
      <c r="L20" s="18">
        <v>17</v>
      </c>
      <c r="M20" s="18">
        <v>209</v>
      </c>
      <c r="N20" s="18" t="s">
        <v>198</v>
      </c>
      <c r="O20" s="19">
        <v>188</v>
      </c>
      <c r="P20" s="19">
        <v>635</v>
      </c>
      <c r="Q20" s="19">
        <v>80</v>
      </c>
      <c r="R20" s="20">
        <v>74.1</v>
      </c>
      <c r="S20" s="19">
        <v>352</v>
      </c>
      <c r="T20" s="20">
        <v>124.4</v>
      </c>
      <c r="U20" s="57">
        <f t="shared" si="0"/>
        <v>3.377659574468085</v>
      </c>
    </row>
    <row r="21" spans="1:21" ht="12.75">
      <c r="A21" s="9">
        <v>19</v>
      </c>
      <c r="B21" s="9">
        <v>190</v>
      </c>
      <c r="C21" s="10" t="s">
        <v>174</v>
      </c>
      <c r="D21" s="10">
        <v>877</v>
      </c>
      <c r="E21" s="10">
        <v>3018</v>
      </c>
      <c r="F21" s="10">
        <v>-57</v>
      </c>
      <c r="G21" s="11">
        <v>-6.1</v>
      </c>
      <c r="H21" s="10">
        <v>-105</v>
      </c>
      <c r="I21" s="11">
        <v>-3.4</v>
      </c>
      <c r="J21" s="51">
        <v>3.4412770809578106</v>
      </c>
      <c r="L21" s="18">
        <v>18</v>
      </c>
      <c r="M21" s="18">
        <v>210</v>
      </c>
      <c r="N21" s="18" t="s">
        <v>204</v>
      </c>
      <c r="O21" s="19">
        <v>173</v>
      </c>
      <c r="P21" s="19">
        <v>632</v>
      </c>
      <c r="Q21" s="19">
        <v>-22</v>
      </c>
      <c r="R21" s="20">
        <v>-11.3</v>
      </c>
      <c r="S21" s="19">
        <v>127</v>
      </c>
      <c r="T21" s="20">
        <v>25.1</v>
      </c>
      <c r="U21" s="57">
        <f t="shared" si="0"/>
        <v>3.653179190751445</v>
      </c>
    </row>
    <row r="22" spans="1:21" ht="12.75">
      <c r="A22" s="9">
        <v>20</v>
      </c>
      <c r="B22" s="9">
        <v>213</v>
      </c>
      <c r="C22" s="10" t="s">
        <v>256</v>
      </c>
      <c r="D22" s="10">
        <v>553</v>
      </c>
      <c r="E22" s="10">
        <v>1768</v>
      </c>
      <c r="F22" s="10">
        <v>11</v>
      </c>
      <c r="G22" s="11">
        <v>2</v>
      </c>
      <c r="H22" s="10">
        <v>-5</v>
      </c>
      <c r="I22" s="11">
        <v>-0.3</v>
      </c>
      <c r="J22" s="51">
        <v>3.1971066907775767</v>
      </c>
      <c r="L22" s="9">
        <v>19</v>
      </c>
      <c r="M22" s="9">
        <v>212</v>
      </c>
      <c r="N22" s="9" t="s">
        <v>256</v>
      </c>
      <c r="O22" s="10">
        <v>196</v>
      </c>
      <c r="P22" s="10">
        <v>595</v>
      </c>
      <c r="Q22" s="10">
        <v>-9</v>
      </c>
      <c r="R22" s="11">
        <v>-4.4</v>
      </c>
      <c r="S22" s="10">
        <v>71</v>
      </c>
      <c r="T22" s="11">
        <v>13.5</v>
      </c>
      <c r="U22" s="55">
        <f t="shared" si="0"/>
        <v>3.0357142857142856</v>
      </c>
    </row>
    <row r="23" spans="1:21" ht="12.75">
      <c r="A23" s="9">
        <v>21</v>
      </c>
      <c r="B23" s="9">
        <v>224</v>
      </c>
      <c r="C23" s="10" t="s">
        <v>222</v>
      </c>
      <c r="D23" s="10">
        <v>458</v>
      </c>
      <c r="E23" s="10">
        <v>1354</v>
      </c>
      <c r="F23" s="10">
        <v>-23</v>
      </c>
      <c r="G23" s="11">
        <v>-4.8</v>
      </c>
      <c r="H23" s="10">
        <v>-222</v>
      </c>
      <c r="I23" s="11">
        <v>-14.1</v>
      </c>
      <c r="J23" s="51">
        <v>2.9563318777292578</v>
      </c>
      <c r="L23" s="52">
        <v>20</v>
      </c>
      <c r="M23" s="52">
        <v>215</v>
      </c>
      <c r="N23" s="52" t="s">
        <v>174</v>
      </c>
      <c r="O23" s="53">
        <v>211</v>
      </c>
      <c r="P23" s="53">
        <v>574</v>
      </c>
      <c r="Q23" s="53">
        <v>-32</v>
      </c>
      <c r="R23" s="54">
        <v>-13.2</v>
      </c>
      <c r="S23" s="53">
        <v>-22</v>
      </c>
      <c r="T23" s="54">
        <v>-3.7</v>
      </c>
      <c r="U23" s="60">
        <f t="shared" si="0"/>
        <v>2.720379146919431</v>
      </c>
    </row>
    <row r="24" spans="1:21" ht="12.75">
      <c r="A24" s="9">
        <v>22</v>
      </c>
      <c r="B24" s="9">
        <v>226</v>
      </c>
      <c r="C24" s="10" t="s">
        <v>245</v>
      </c>
      <c r="D24" s="10">
        <v>382</v>
      </c>
      <c r="E24" s="10">
        <v>1302</v>
      </c>
      <c r="F24" s="10">
        <v>24</v>
      </c>
      <c r="G24" s="11">
        <v>6.7</v>
      </c>
      <c r="H24" s="10">
        <v>-340</v>
      </c>
      <c r="I24" s="11">
        <v>-20.7</v>
      </c>
      <c r="J24" s="51">
        <v>3.4083769633507854</v>
      </c>
      <c r="L24" s="52">
        <v>21</v>
      </c>
      <c r="M24" s="52">
        <v>224</v>
      </c>
      <c r="N24" s="52" t="s">
        <v>245</v>
      </c>
      <c r="O24" s="53">
        <v>116</v>
      </c>
      <c r="P24" s="53">
        <v>490</v>
      </c>
      <c r="Q24" s="53">
        <v>2</v>
      </c>
      <c r="R24" s="54">
        <v>1.8</v>
      </c>
      <c r="S24" s="53">
        <v>-185</v>
      </c>
      <c r="T24" s="54">
        <v>-27.4</v>
      </c>
      <c r="U24" s="60">
        <f t="shared" si="0"/>
        <v>4.224137931034483</v>
      </c>
    </row>
    <row r="25" spans="1:21" ht="12.75">
      <c r="A25" s="18">
        <v>23</v>
      </c>
      <c r="B25" s="18">
        <v>228</v>
      </c>
      <c r="C25" s="19" t="s">
        <v>241</v>
      </c>
      <c r="D25" s="19">
        <v>226</v>
      </c>
      <c r="E25" s="19">
        <v>1242</v>
      </c>
      <c r="F25" s="19">
        <v>-112</v>
      </c>
      <c r="G25" s="20">
        <v>-33.1</v>
      </c>
      <c r="H25" s="19">
        <v>-9</v>
      </c>
      <c r="I25" s="20">
        <v>-0.7</v>
      </c>
      <c r="J25" s="29">
        <v>5.495575221238938</v>
      </c>
      <c r="L25" s="52">
        <v>22</v>
      </c>
      <c r="M25" s="52">
        <v>229</v>
      </c>
      <c r="N25" s="52" t="s">
        <v>222</v>
      </c>
      <c r="O25" s="53">
        <v>164</v>
      </c>
      <c r="P25" s="53">
        <v>436</v>
      </c>
      <c r="Q25" s="53">
        <v>-7</v>
      </c>
      <c r="R25" s="54">
        <v>-4.1</v>
      </c>
      <c r="S25" s="53">
        <v>-31</v>
      </c>
      <c r="T25" s="54">
        <v>-6.6</v>
      </c>
      <c r="U25" s="60">
        <f t="shared" si="0"/>
        <v>2.658536585365854</v>
      </c>
    </row>
    <row r="26" spans="1:21" ht="12.75">
      <c r="A26" s="9">
        <v>24</v>
      </c>
      <c r="B26" s="9">
        <v>233</v>
      </c>
      <c r="C26" s="10" t="s">
        <v>246</v>
      </c>
      <c r="D26" s="10">
        <v>404</v>
      </c>
      <c r="E26" s="10">
        <v>1196</v>
      </c>
      <c r="F26" s="10">
        <v>267</v>
      </c>
      <c r="G26" s="11">
        <v>194.9</v>
      </c>
      <c r="H26" s="10">
        <v>359</v>
      </c>
      <c r="I26" s="11">
        <v>42.9</v>
      </c>
      <c r="J26" s="51">
        <v>2.9603960396039604</v>
      </c>
      <c r="L26" s="9">
        <v>23</v>
      </c>
      <c r="M26" s="9">
        <v>234</v>
      </c>
      <c r="N26" s="9" t="s">
        <v>246</v>
      </c>
      <c r="O26" s="10">
        <v>68</v>
      </c>
      <c r="P26" s="10">
        <v>381</v>
      </c>
      <c r="Q26" s="10">
        <v>40</v>
      </c>
      <c r="R26" s="11">
        <v>142.9</v>
      </c>
      <c r="S26" s="10">
        <v>264</v>
      </c>
      <c r="T26" s="11">
        <v>225.6</v>
      </c>
      <c r="U26" s="55">
        <f t="shared" si="0"/>
        <v>5.602941176470588</v>
      </c>
    </row>
    <row r="27" spans="1:21" ht="12.75">
      <c r="A27" s="18">
        <v>25</v>
      </c>
      <c r="B27" s="18">
        <v>236</v>
      </c>
      <c r="C27" s="19" t="s">
        <v>216</v>
      </c>
      <c r="D27" s="19">
        <v>356</v>
      </c>
      <c r="E27" s="19">
        <v>1074</v>
      </c>
      <c r="F27" s="19">
        <v>101</v>
      </c>
      <c r="G27" s="20">
        <v>39.6</v>
      </c>
      <c r="H27" s="19">
        <v>194</v>
      </c>
      <c r="I27" s="20">
        <v>22</v>
      </c>
      <c r="J27" s="29">
        <v>3.0168539325842696</v>
      </c>
      <c r="L27" s="18">
        <v>24</v>
      </c>
      <c r="M27" s="18">
        <v>235</v>
      </c>
      <c r="N27" s="18" t="s">
        <v>216</v>
      </c>
      <c r="O27" s="19">
        <v>163</v>
      </c>
      <c r="P27" s="19">
        <v>379</v>
      </c>
      <c r="Q27" s="19">
        <v>120</v>
      </c>
      <c r="R27" s="20">
        <v>279.1</v>
      </c>
      <c r="S27" s="19">
        <v>230</v>
      </c>
      <c r="T27" s="20">
        <v>154.4</v>
      </c>
      <c r="U27" s="57">
        <f t="shared" si="0"/>
        <v>2.3251533742331287</v>
      </c>
    </row>
    <row r="28" spans="1:21" ht="12.75">
      <c r="A28" s="9">
        <v>26</v>
      </c>
      <c r="B28" s="9">
        <v>240</v>
      </c>
      <c r="C28" s="10" t="s">
        <v>242</v>
      </c>
      <c r="D28" s="10">
        <v>308</v>
      </c>
      <c r="E28" s="10">
        <v>878</v>
      </c>
      <c r="F28" s="10">
        <v>-84</v>
      </c>
      <c r="G28" s="11">
        <v>-21.4</v>
      </c>
      <c r="H28" s="10">
        <v>-611</v>
      </c>
      <c r="I28" s="11">
        <v>-41</v>
      </c>
      <c r="J28" s="51">
        <v>2.8506493506493507</v>
      </c>
      <c r="L28" s="18">
        <v>25</v>
      </c>
      <c r="M28" s="18">
        <v>236</v>
      </c>
      <c r="N28" s="18" t="s">
        <v>241</v>
      </c>
      <c r="O28" s="19">
        <v>93</v>
      </c>
      <c r="P28" s="19">
        <v>377</v>
      </c>
      <c r="Q28" s="19">
        <v>1</v>
      </c>
      <c r="R28" s="20">
        <v>1.1</v>
      </c>
      <c r="S28" s="19">
        <v>98</v>
      </c>
      <c r="T28" s="20">
        <v>35.1</v>
      </c>
      <c r="U28" s="57">
        <f t="shared" si="0"/>
        <v>4.053763440860215</v>
      </c>
    </row>
    <row r="29" spans="1:21" ht="12.75">
      <c r="A29" s="9">
        <v>27</v>
      </c>
      <c r="B29" s="9">
        <v>243</v>
      </c>
      <c r="C29" s="10" t="s">
        <v>243</v>
      </c>
      <c r="D29" s="10">
        <v>145</v>
      </c>
      <c r="E29" s="10">
        <v>817</v>
      </c>
      <c r="F29" s="10">
        <v>-14</v>
      </c>
      <c r="G29" s="11">
        <v>-8.8</v>
      </c>
      <c r="H29" s="10">
        <v>-8</v>
      </c>
      <c r="I29" s="11">
        <v>-1</v>
      </c>
      <c r="J29" s="51">
        <v>5.63448275862069</v>
      </c>
      <c r="L29" s="52">
        <v>26</v>
      </c>
      <c r="M29" s="52">
        <v>247</v>
      </c>
      <c r="N29" s="52" t="s">
        <v>242</v>
      </c>
      <c r="O29" s="53">
        <v>104</v>
      </c>
      <c r="P29" s="53">
        <v>280</v>
      </c>
      <c r="Q29" s="53">
        <v>-17</v>
      </c>
      <c r="R29" s="54">
        <v>-14</v>
      </c>
      <c r="S29" s="53">
        <v>-177</v>
      </c>
      <c r="T29" s="54">
        <v>-38.7</v>
      </c>
      <c r="U29" s="55">
        <f t="shared" si="0"/>
        <v>2.6923076923076925</v>
      </c>
    </row>
    <row r="30" spans="1:21" ht="12.75">
      <c r="A30" s="9">
        <v>28</v>
      </c>
      <c r="B30" s="9">
        <v>247</v>
      </c>
      <c r="C30" s="10" t="s">
        <v>274</v>
      </c>
      <c r="D30" s="10">
        <v>446</v>
      </c>
      <c r="E30" s="10">
        <v>767</v>
      </c>
      <c r="F30" s="10">
        <v>96</v>
      </c>
      <c r="G30" s="11">
        <v>27.4</v>
      </c>
      <c r="H30" s="10">
        <v>104</v>
      </c>
      <c r="I30" s="11">
        <v>15.7</v>
      </c>
      <c r="J30" s="51">
        <v>1.7197309417040358</v>
      </c>
      <c r="L30" s="9">
        <v>27</v>
      </c>
      <c r="M30" s="9">
        <v>256</v>
      </c>
      <c r="N30" s="9" t="s">
        <v>274</v>
      </c>
      <c r="O30" s="10">
        <v>98</v>
      </c>
      <c r="P30" s="10">
        <v>207</v>
      </c>
      <c r="Q30" s="10">
        <v>10</v>
      </c>
      <c r="R30" s="11">
        <v>11.4</v>
      </c>
      <c r="S30" s="10">
        <v>57</v>
      </c>
      <c r="T30" s="11">
        <v>38</v>
      </c>
      <c r="U30" s="55">
        <f t="shared" si="0"/>
        <v>2.1122448979591835</v>
      </c>
    </row>
    <row r="31" spans="1:21" ht="12.75">
      <c r="A31" s="9">
        <v>29</v>
      </c>
      <c r="B31" s="9">
        <v>251</v>
      </c>
      <c r="C31" s="10" t="s">
        <v>276</v>
      </c>
      <c r="D31" s="10">
        <v>135</v>
      </c>
      <c r="E31" s="10">
        <v>709</v>
      </c>
      <c r="F31" s="10">
        <v>39</v>
      </c>
      <c r="G31" s="11">
        <v>40.6</v>
      </c>
      <c r="H31" s="10">
        <v>339</v>
      </c>
      <c r="I31" s="11">
        <v>91.6</v>
      </c>
      <c r="J31" s="51">
        <v>5.2518518518518515</v>
      </c>
      <c r="L31" s="9">
        <v>28</v>
      </c>
      <c r="M31" s="9">
        <v>257</v>
      </c>
      <c r="N31" s="9" t="s">
        <v>243</v>
      </c>
      <c r="O31" s="10">
        <v>30</v>
      </c>
      <c r="P31" s="10">
        <v>204</v>
      </c>
      <c r="Q31" s="10">
        <v>2</v>
      </c>
      <c r="R31" s="11">
        <v>7.1</v>
      </c>
      <c r="S31" s="10">
        <v>41</v>
      </c>
      <c r="T31" s="11">
        <v>25.2</v>
      </c>
      <c r="U31" s="55">
        <f t="shared" si="0"/>
        <v>6.8</v>
      </c>
    </row>
    <row r="32" spans="1:21" ht="12.75">
      <c r="A32" s="9">
        <v>30</v>
      </c>
      <c r="B32" s="9">
        <v>257</v>
      </c>
      <c r="C32" s="10" t="s">
        <v>258</v>
      </c>
      <c r="D32" s="10">
        <v>125</v>
      </c>
      <c r="E32" s="10">
        <v>614</v>
      </c>
      <c r="F32" s="10">
        <v>47</v>
      </c>
      <c r="G32" s="11">
        <v>60.3</v>
      </c>
      <c r="H32" s="10">
        <v>143</v>
      </c>
      <c r="I32" s="11">
        <v>30.4</v>
      </c>
      <c r="J32" s="51">
        <v>4.912</v>
      </c>
      <c r="L32" s="9">
        <v>29</v>
      </c>
      <c r="M32" s="9">
        <v>258</v>
      </c>
      <c r="N32" s="9" t="s">
        <v>276</v>
      </c>
      <c r="O32" s="10">
        <v>23</v>
      </c>
      <c r="P32" s="10">
        <v>185</v>
      </c>
      <c r="Q32" s="10">
        <v>-13</v>
      </c>
      <c r="R32" s="11">
        <v>-36.1</v>
      </c>
      <c r="S32" s="10">
        <v>73</v>
      </c>
      <c r="T32" s="11">
        <v>65.2</v>
      </c>
      <c r="U32" s="55">
        <f t="shared" si="0"/>
        <v>8.043478260869565</v>
      </c>
    </row>
    <row r="33" spans="1:21" ht="12.75">
      <c r="A33" s="18">
        <v>31</v>
      </c>
      <c r="B33" s="18">
        <v>269</v>
      </c>
      <c r="C33" s="19" t="s">
        <v>283</v>
      </c>
      <c r="D33" s="19">
        <v>47</v>
      </c>
      <c r="E33" s="19">
        <v>221</v>
      </c>
      <c r="F33" s="19">
        <v>-22</v>
      </c>
      <c r="G33" s="20">
        <v>-31.9</v>
      </c>
      <c r="H33" s="19">
        <v>-11</v>
      </c>
      <c r="I33" s="20">
        <v>-4.7</v>
      </c>
      <c r="J33" s="29">
        <v>4.702127659574468</v>
      </c>
      <c r="L33" s="52">
        <v>30</v>
      </c>
      <c r="M33" s="52">
        <v>259</v>
      </c>
      <c r="N33" s="52" t="s">
        <v>258</v>
      </c>
      <c r="O33" s="53">
        <v>44</v>
      </c>
      <c r="P33" s="53">
        <v>185</v>
      </c>
      <c r="Q33" s="53">
        <v>30</v>
      </c>
      <c r="R33" s="54">
        <v>214.3</v>
      </c>
      <c r="S33" s="53">
        <v>137</v>
      </c>
      <c r="T33" s="54">
        <v>285.4</v>
      </c>
      <c r="U33" s="60">
        <f t="shared" si="0"/>
        <v>4.204545454545454</v>
      </c>
    </row>
    <row r="34" spans="1:21" ht="12.75">
      <c r="A34" s="18">
        <v>32</v>
      </c>
      <c r="B34" s="18">
        <v>275</v>
      </c>
      <c r="C34" s="19" t="s">
        <v>268</v>
      </c>
      <c r="D34" s="19">
        <v>25</v>
      </c>
      <c r="E34" s="19">
        <v>120</v>
      </c>
      <c r="F34" s="19">
        <v>-35</v>
      </c>
      <c r="G34" s="20">
        <v>-58.3</v>
      </c>
      <c r="H34" s="19">
        <v>-259</v>
      </c>
      <c r="I34" s="20">
        <v>-68.3</v>
      </c>
      <c r="J34" s="29">
        <v>4.8</v>
      </c>
      <c r="L34" s="18">
        <v>31</v>
      </c>
      <c r="M34" s="18">
        <v>273</v>
      </c>
      <c r="N34" s="18" t="s">
        <v>268</v>
      </c>
      <c r="O34" s="19">
        <v>12</v>
      </c>
      <c r="P34" s="19">
        <v>56</v>
      </c>
      <c r="Q34" s="19">
        <v>-18</v>
      </c>
      <c r="R34" s="20">
        <v>-60</v>
      </c>
      <c r="S34" s="19">
        <v>-77</v>
      </c>
      <c r="T34" s="20">
        <v>-57.9</v>
      </c>
      <c r="U34" s="57">
        <f t="shared" si="0"/>
        <v>4.666666666666667</v>
      </c>
    </row>
    <row r="35" spans="1:21" ht="12.75">
      <c r="A35" s="12">
        <v>33</v>
      </c>
      <c r="B35" s="12">
        <v>277</v>
      </c>
      <c r="C35" s="13" t="s">
        <v>284</v>
      </c>
      <c r="D35" s="13">
        <v>18</v>
      </c>
      <c r="E35" s="13">
        <v>31</v>
      </c>
      <c r="F35" s="13">
        <v>18</v>
      </c>
      <c r="G35" s="14" t="s">
        <v>286</v>
      </c>
      <c r="H35" s="13">
        <v>31</v>
      </c>
      <c r="I35" s="14" t="s">
        <v>286</v>
      </c>
      <c r="J35" s="28">
        <v>1.7222222222222223</v>
      </c>
      <c r="L35" s="18">
        <v>32</v>
      </c>
      <c r="M35" s="18">
        <v>275</v>
      </c>
      <c r="N35" s="18" t="s">
        <v>283</v>
      </c>
      <c r="O35" s="19">
        <v>9</v>
      </c>
      <c r="P35" s="19">
        <v>16</v>
      </c>
      <c r="Q35" s="19">
        <v>-16</v>
      </c>
      <c r="R35" s="20">
        <v>-64</v>
      </c>
      <c r="S35" s="19">
        <v>-30</v>
      </c>
      <c r="T35" s="20">
        <v>-65.2</v>
      </c>
      <c r="U35" s="57">
        <f t="shared" si="0"/>
        <v>1.7777777777777777</v>
      </c>
    </row>
    <row r="36" spans="1:21" ht="12.75">
      <c r="A36" s="9"/>
      <c r="B36" s="9"/>
      <c r="C36" s="9"/>
      <c r="D36" s="10">
        <f>SUM(D3:D35)</f>
        <v>54985</v>
      </c>
      <c r="E36" s="10">
        <f>SUM(E3:E35)</f>
        <v>178915</v>
      </c>
      <c r="F36" s="10">
        <f>SUM(F3:F35)</f>
        <v>2038</v>
      </c>
      <c r="G36" s="10"/>
      <c r="H36" s="10">
        <f>SUM(H3:H35)</f>
        <v>3077</v>
      </c>
      <c r="I36" s="9"/>
      <c r="J36" s="55">
        <f>SUM(J3:J35)/33</f>
        <v>3.6927502875415357</v>
      </c>
      <c r="L36" s="12">
        <v>33</v>
      </c>
      <c r="M36" s="12">
        <v>279</v>
      </c>
      <c r="N36" s="12" t="s">
        <v>284</v>
      </c>
      <c r="O36" s="12">
        <v>0</v>
      </c>
      <c r="P36" s="13">
        <v>0</v>
      </c>
      <c r="Q36" s="12">
        <v>0</v>
      </c>
      <c r="R36" s="14" t="s">
        <v>286</v>
      </c>
      <c r="S36" s="12">
        <v>0</v>
      </c>
      <c r="T36" s="14" t="s">
        <v>286</v>
      </c>
      <c r="U36" s="58"/>
    </row>
    <row r="37" spans="15:21" ht="12.75">
      <c r="O37" s="1">
        <f>SUM(O4:O36)</f>
        <v>17920</v>
      </c>
      <c r="P37" s="1">
        <f>SUM(P4:P36)</f>
        <v>53459</v>
      </c>
      <c r="Q37" s="1">
        <f>SUM(Q4:Q36)</f>
        <v>2205</v>
      </c>
      <c r="R37" s="1"/>
      <c r="S37" s="1">
        <f>SUM(S4:S36)</f>
        <v>9025</v>
      </c>
      <c r="U37" s="21">
        <f>SUM(U4:U36)/33</f>
        <v>3.4441070945410064</v>
      </c>
    </row>
    <row r="38" spans="1:10" ht="12.75">
      <c r="A38" s="22" t="s">
        <v>300</v>
      </c>
      <c r="D38" s="1">
        <f>D3+D7+D9+D13+D15+D21+D22+D23+D24+D26+D28+D29+D30+D31+D32</f>
        <v>25238</v>
      </c>
      <c r="E38" s="1">
        <f>E3+E7+E9+E13+E15+E21+E22+E23+E24+E26+E28+E29+E30+E31+E32</f>
        <v>71274</v>
      </c>
      <c r="F38" s="1">
        <f>F3+F7+F9+F13+F15+F21+F22+F23+F24+F26+F28+F29+F30+F31+F32</f>
        <v>2447</v>
      </c>
      <c r="G38" s="1"/>
      <c r="H38" s="1">
        <f>H3+H7+H9+H13+H15+H21+H22+H23+H24+H26+H28+H29+H30+H31+H32</f>
        <v>4005</v>
      </c>
      <c r="I38" s="1"/>
      <c r="J38" s="1">
        <f>(J3+J7+J9+J13+J15+J21+J22+J23+J24+J26+J28+J29+J30+J31+J32)/15</f>
        <v>3.5227545604350774</v>
      </c>
    </row>
    <row r="39" spans="1:21" ht="12.75">
      <c r="A39" s="22" t="s">
        <v>301</v>
      </c>
      <c r="D39" s="1">
        <f>D6+D10+D17+D18+D19+D20+D25+D27+D33+D34</f>
        <v>10636</v>
      </c>
      <c r="E39" s="1">
        <f>E6+E10+E17+E18+E19+E20+E25+E27+E33+E34</f>
        <v>40012</v>
      </c>
      <c r="F39" s="1">
        <f>F6+F10+F17+F18+F19+F20+F25+F27+F33+F34</f>
        <v>-577</v>
      </c>
      <c r="G39" s="1"/>
      <c r="H39" s="1">
        <f>H6+H10+H17+H18+H19+H20+H25+H27+H33+H34</f>
        <v>-963</v>
      </c>
      <c r="I39" s="1"/>
      <c r="J39" s="1">
        <f>(J6+J10+J17+J18+J19+J20+J25+J27+J33+J34)/10</f>
        <v>4.11448376612453</v>
      </c>
      <c r="L39" s="22" t="s">
        <v>300</v>
      </c>
      <c r="O39" s="1">
        <f>O4+O5+O9+O11+O16+O22+O23+O24+O25+O26+O29+O30+O31+O32+O33</f>
        <v>9705</v>
      </c>
      <c r="P39" s="1">
        <f>P4+P5+P9+P11+P16+P22+P23+P24+P25+P26+P29+P30+P31+P32+P33</f>
        <v>26669</v>
      </c>
      <c r="Q39" s="1">
        <f>Q4+Q5+Q9+Q11+Q16+Q22+Q23+Q24+Q25+Q26+Q29+Q30+Q31+Q32+Q33</f>
        <v>1237</v>
      </c>
      <c r="S39" s="1">
        <f>S4+S5+S9+S11+S16+S22+S23+S24+S25+S26+S29+S30+S31+S32+S33</f>
        <v>3799</v>
      </c>
      <c r="U39" s="2">
        <f>P39/O39</f>
        <v>2.7479649665121073</v>
      </c>
    </row>
    <row r="40" spans="1:21" ht="12.75">
      <c r="A40" s="22" t="s">
        <v>302</v>
      </c>
      <c r="D40" s="1">
        <f>D4+D8+D11+D12+D35</f>
        <v>13015</v>
      </c>
      <c r="E40" s="1">
        <f>E4+E8+E11+E12+E35</f>
        <v>41936</v>
      </c>
      <c r="F40" s="1">
        <f>F4+F8+F11+F12+F35</f>
        <v>573</v>
      </c>
      <c r="G40" s="1"/>
      <c r="H40" s="1">
        <f>H4+H8+H11+H12+H35</f>
        <v>676</v>
      </c>
      <c r="I40" s="1"/>
      <c r="J40" s="1">
        <f>(J4+J8+J11+J12+J35)/5</f>
        <v>3.179741176653465</v>
      </c>
      <c r="L40" s="22" t="s">
        <v>301</v>
      </c>
      <c r="O40" s="1">
        <f>O6+O10+O17+O19+O20+O21+O27+O28+O34+O35</f>
        <v>3502</v>
      </c>
      <c r="P40" s="1">
        <f>P6+P10+P17+P19+P20+P21+P27+P28+P34+P35</f>
        <v>11663</v>
      </c>
      <c r="Q40" s="1">
        <f>Q6+Q10+Q17+Q19+Q20+Q21+Q27+Q28+Q34+Q35</f>
        <v>391</v>
      </c>
      <c r="S40" s="1">
        <f>S6+S10+S17+S19+S20+S21+S27+S28+S34+S35</f>
        <v>2832</v>
      </c>
      <c r="U40" s="2">
        <f>P40/O40</f>
        <v>3.3303826384922903</v>
      </c>
    </row>
    <row r="41" spans="1:21" ht="12.75">
      <c r="A41" s="22" t="s">
        <v>303</v>
      </c>
      <c r="D41" s="1">
        <f>D5+D14+D16</f>
        <v>6096</v>
      </c>
      <c r="E41" s="1">
        <f>E5+E14+E16</f>
        <v>25693</v>
      </c>
      <c r="F41" s="1">
        <f>F5+F14+F16</f>
        <v>-405</v>
      </c>
      <c r="G41" s="1"/>
      <c r="H41" s="1">
        <f>H5+H14+H16</f>
        <v>-641</v>
      </c>
      <c r="I41" s="1"/>
      <c r="J41" s="1">
        <f>(J5+J14+J16)/3</f>
        <v>3.9919658459439624</v>
      </c>
      <c r="L41" s="22" t="s">
        <v>302</v>
      </c>
      <c r="O41" s="1">
        <f>O7+O12+O13+O18+O36</f>
        <v>2938</v>
      </c>
      <c r="P41" s="1">
        <f>P7+P12+P13+P18+P36</f>
        <v>8499</v>
      </c>
      <c r="Q41" s="1">
        <f>Q7+Q12+Q13+Q18+Q36</f>
        <v>330</v>
      </c>
      <c r="S41" s="1">
        <f>S7+S12+S13+S18+S36</f>
        <v>1201</v>
      </c>
      <c r="U41" s="2">
        <f>P41/O41</f>
        <v>2.892784206943499</v>
      </c>
    </row>
    <row r="42" spans="12:21" ht="12.75">
      <c r="L42" s="22" t="s">
        <v>303</v>
      </c>
      <c r="O42" s="1">
        <f>O8+O14+O15</f>
        <v>1775</v>
      </c>
      <c r="P42" s="1">
        <f>P8+P14+P15</f>
        <v>6628</v>
      </c>
      <c r="Q42" s="1">
        <f>Q8+Q14+Q15</f>
        <v>247</v>
      </c>
      <c r="S42" s="1">
        <f>S8+S14+S15</f>
        <v>1193</v>
      </c>
      <c r="U42" s="2">
        <f>P42/O42</f>
        <v>3.7340845070422537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J23" sqref="J23"/>
    </sheetView>
  </sheetViews>
  <sheetFormatPr defaultColWidth="11.421875" defaultRowHeight="12.75"/>
  <cols>
    <col min="3" max="3" width="30.140625" style="0" customWidth="1"/>
    <col min="6" max="6" width="14.421875" style="0" customWidth="1"/>
  </cols>
  <sheetData>
    <row r="1" spans="1:6" ht="12.75">
      <c r="A1" s="9" t="s">
        <v>304</v>
      </c>
      <c r="B1" s="9" t="s">
        <v>305</v>
      </c>
      <c r="C1" s="9"/>
      <c r="D1" s="9"/>
      <c r="E1" s="9"/>
      <c r="F1" s="9"/>
    </row>
    <row r="2" spans="1:6" ht="12.75">
      <c r="A2" s="9"/>
      <c r="B2" s="9"/>
      <c r="C2" s="23" t="s">
        <v>306</v>
      </c>
      <c r="D2" s="24" t="s">
        <v>296</v>
      </c>
      <c r="E2" s="24" t="s">
        <v>297</v>
      </c>
      <c r="F2" s="25" t="s">
        <v>307</v>
      </c>
    </row>
    <row r="3" spans="1:6" ht="12.75">
      <c r="A3" s="15">
        <v>3</v>
      </c>
      <c r="B3" s="15">
        <v>1</v>
      </c>
      <c r="C3" s="16" t="s">
        <v>129</v>
      </c>
      <c r="D3" s="16">
        <v>3876</v>
      </c>
      <c r="E3" s="16">
        <v>17380</v>
      </c>
      <c r="F3" s="26">
        <f>E3/D3</f>
        <v>4.484004127966976</v>
      </c>
    </row>
    <row r="4" spans="1:6" ht="12.75">
      <c r="A4" s="15">
        <v>12</v>
      </c>
      <c r="B4" s="15">
        <v>2</v>
      </c>
      <c r="C4" s="16" t="s">
        <v>200</v>
      </c>
      <c r="D4" s="16">
        <v>1106</v>
      </c>
      <c r="E4" s="16">
        <v>4558</v>
      </c>
      <c r="F4" s="26">
        <f>E4/D4</f>
        <v>4.121157323688969</v>
      </c>
    </row>
    <row r="5" spans="1:6" ht="12.75">
      <c r="A5" s="15">
        <v>14</v>
      </c>
      <c r="B5" s="15">
        <v>3</v>
      </c>
      <c r="C5" s="16" t="s">
        <v>153</v>
      </c>
      <c r="D5" s="16">
        <v>1114</v>
      </c>
      <c r="E5" s="16">
        <v>3755</v>
      </c>
      <c r="F5" s="26">
        <f>E5/D5</f>
        <v>3.3707360861759423</v>
      </c>
    </row>
    <row r="6" spans="1:6" ht="12.75">
      <c r="A6" s="25" t="s">
        <v>308</v>
      </c>
      <c r="B6" s="9"/>
      <c r="C6" s="9"/>
      <c r="D6" s="10">
        <f>SUM(D3:D5)</f>
        <v>6096</v>
      </c>
      <c r="E6" s="10">
        <f>SUM(E3:E5)</f>
        <v>25693</v>
      </c>
      <c r="F6" s="26">
        <f>E6/D6</f>
        <v>4.214730971128609</v>
      </c>
    </row>
    <row r="7" spans="1:6" ht="12.75">
      <c r="A7" s="9"/>
      <c r="B7" s="9"/>
      <c r="C7" s="27" t="s">
        <v>309</v>
      </c>
      <c r="D7" s="9"/>
      <c r="E7" s="9"/>
      <c r="F7" s="9"/>
    </row>
    <row r="8" spans="1:6" ht="12.75">
      <c r="A8" s="12">
        <v>2</v>
      </c>
      <c r="B8" s="12">
        <v>1</v>
      </c>
      <c r="C8" s="13" t="s">
        <v>75</v>
      </c>
      <c r="D8" s="13">
        <v>6252</v>
      </c>
      <c r="E8" s="13">
        <v>19301</v>
      </c>
      <c r="F8" s="28">
        <f>E8/D8</f>
        <v>3.0871721049264234</v>
      </c>
    </row>
    <row r="9" spans="1:6" ht="12.75">
      <c r="A9" s="12">
        <v>6</v>
      </c>
      <c r="B9" s="12">
        <v>2</v>
      </c>
      <c r="C9" s="13" t="s">
        <v>147</v>
      </c>
      <c r="D9" s="13">
        <v>3834</v>
      </c>
      <c r="E9" s="13">
        <v>10654</v>
      </c>
      <c r="F9" s="28">
        <f>E9/D9</f>
        <v>2.7788210745957227</v>
      </c>
    </row>
    <row r="10" spans="1:6" ht="12.75">
      <c r="A10" s="12">
        <v>9</v>
      </c>
      <c r="B10" s="12">
        <v>3</v>
      </c>
      <c r="C10" s="13" t="s">
        <v>156</v>
      </c>
      <c r="D10" s="13">
        <v>1786</v>
      </c>
      <c r="E10" s="13">
        <v>7027</v>
      </c>
      <c r="F10" s="28">
        <f>E10/D10</f>
        <v>3.9344904815229564</v>
      </c>
    </row>
    <row r="11" spans="1:6" ht="12.75">
      <c r="A11" s="12">
        <v>10</v>
      </c>
      <c r="B11" s="12">
        <v>4</v>
      </c>
      <c r="C11" s="13" t="s">
        <v>176</v>
      </c>
      <c r="D11" s="13">
        <v>1125</v>
      </c>
      <c r="E11" s="13">
        <v>4923</v>
      </c>
      <c r="F11" s="28">
        <f>E11/D11</f>
        <v>4.376</v>
      </c>
    </row>
    <row r="12" spans="1:6" ht="12.75">
      <c r="A12" s="12">
        <v>33</v>
      </c>
      <c r="B12" s="12">
        <v>5</v>
      </c>
      <c r="C12" s="13" t="s">
        <v>284</v>
      </c>
      <c r="D12" s="13">
        <v>18</v>
      </c>
      <c r="E12" s="13">
        <v>31</v>
      </c>
      <c r="F12" s="28">
        <f>E12/D12</f>
        <v>1.7222222222222223</v>
      </c>
    </row>
    <row r="13" spans="1:6" ht="12.75">
      <c r="A13" s="9"/>
      <c r="B13" s="9"/>
      <c r="C13" s="9"/>
      <c r="D13" s="10">
        <f>SUM(D8:D12)</f>
        <v>13015</v>
      </c>
      <c r="E13" s="10">
        <f>SUM(E8:E12)</f>
        <v>41936</v>
      </c>
      <c r="F13" s="28">
        <f>E13/D13</f>
        <v>3.222128313484441</v>
      </c>
    </row>
    <row r="14" spans="1:6" ht="12.75">
      <c r="A14" s="9"/>
      <c r="B14" s="9"/>
      <c r="C14" s="27" t="s">
        <v>310</v>
      </c>
      <c r="D14" s="9"/>
      <c r="E14" s="9"/>
      <c r="F14" s="9"/>
    </row>
    <row r="15" spans="1:6" ht="12.75">
      <c r="A15" s="18">
        <v>4</v>
      </c>
      <c r="B15" s="18">
        <v>1</v>
      </c>
      <c r="C15" s="19" t="s">
        <v>66</v>
      </c>
      <c r="D15" s="19">
        <v>4681</v>
      </c>
      <c r="E15" s="19">
        <v>16896</v>
      </c>
      <c r="F15" s="29">
        <f aca="true" t="shared" si="0" ref="F15:F25">E15/D15</f>
        <v>3.60948515274514</v>
      </c>
    </row>
    <row r="16" spans="1:6" ht="12.75">
      <c r="A16" s="18">
        <v>8</v>
      </c>
      <c r="B16" s="18">
        <v>2</v>
      </c>
      <c r="C16" s="19" t="s">
        <v>145</v>
      </c>
      <c r="D16" s="19">
        <v>1832</v>
      </c>
      <c r="E16" s="19">
        <v>7218</v>
      </c>
      <c r="F16" s="29">
        <f t="shared" si="0"/>
        <v>3.9399563318777293</v>
      </c>
    </row>
    <row r="17" spans="1:6" ht="12.75">
      <c r="A17" s="18">
        <v>15</v>
      </c>
      <c r="B17" s="18">
        <v>3</v>
      </c>
      <c r="C17" s="19" t="s">
        <v>204</v>
      </c>
      <c r="D17" s="19">
        <v>1091</v>
      </c>
      <c r="E17" s="19">
        <v>3653</v>
      </c>
      <c r="F17" s="29">
        <f t="shared" si="0"/>
        <v>3.3483043079743355</v>
      </c>
    </row>
    <row r="18" spans="1:6" ht="12.75">
      <c r="A18" s="18">
        <v>16</v>
      </c>
      <c r="B18" s="18">
        <v>4</v>
      </c>
      <c r="C18" s="19" t="s">
        <v>187</v>
      </c>
      <c r="D18" s="19">
        <v>809</v>
      </c>
      <c r="E18" s="19">
        <v>3248</v>
      </c>
      <c r="F18" s="29">
        <f t="shared" si="0"/>
        <v>4.014833127317676</v>
      </c>
    </row>
    <row r="19" spans="1:6" ht="12.75">
      <c r="A19" s="18">
        <v>17</v>
      </c>
      <c r="B19" s="18">
        <v>5</v>
      </c>
      <c r="C19" s="19" t="s">
        <v>198</v>
      </c>
      <c r="D19" s="19">
        <v>687</v>
      </c>
      <c r="E19" s="19">
        <v>3199</v>
      </c>
      <c r="F19" s="29">
        <f t="shared" si="0"/>
        <v>4.656477438136827</v>
      </c>
    </row>
    <row r="20" spans="1:6" ht="12.75">
      <c r="A20" s="18">
        <v>18</v>
      </c>
      <c r="B20" s="18">
        <v>6</v>
      </c>
      <c r="C20" s="19" t="s">
        <v>229</v>
      </c>
      <c r="D20" s="19">
        <v>882</v>
      </c>
      <c r="E20" s="19">
        <v>3141</v>
      </c>
      <c r="F20" s="29">
        <f t="shared" si="0"/>
        <v>3.561224489795918</v>
      </c>
    </row>
    <row r="21" spans="1:6" ht="12.75">
      <c r="A21" s="18">
        <v>23</v>
      </c>
      <c r="B21" s="18">
        <v>7</v>
      </c>
      <c r="C21" s="19" t="s">
        <v>241</v>
      </c>
      <c r="D21" s="19">
        <v>226</v>
      </c>
      <c r="E21" s="19">
        <v>1242</v>
      </c>
      <c r="F21" s="29">
        <f t="shared" si="0"/>
        <v>5.495575221238938</v>
      </c>
    </row>
    <row r="22" spans="1:6" ht="12.75">
      <c r="A22" s="18">
        <v>25</v>
      </c>
      <c r="B22" s="18">
        <v>8</v>
      </c>
      <c r="C22" s="19" t="s">
        <v>216</v>
      </c>
      <c r="D22" s="19">
        <v>356</v>
      </c>
      <c r="E22" s="19">
        <v>1074</v>
      </c>
      <c r="F22" s="29">
        <f t="shared" si="0"/>
        <v>3.0168539325842696</v>
      </c>
    </row>
    <row r="23" spans="1:6" ht="12.75">
      <c r="A23" s="18">
        <v>31</v>
      </c>
      <c r="B23" s="18">
        <v>9</v>
      </c>
      <c r="C23" s="19" t="s">
        <v>283</v>
      </c>
      <c r="D23" s="19">
        <v>47</v>
      </c>
      <c r="E23" s="19">
        <v>221</v>
      </c>
      <c r="F23" s="29">
        <f t="shared" si="0"/>
        <v>4.702127659574468</v>
      </c>
    </row>
    <row r="24" spans="1:6" ht="12.75">
      <c r="A24" s="18">
        <v>32</v>
      </c>
      <c r="B24" s="18">
        <v>10</v>
      </c>
      <c r="C24" s="19" t="s">
        <v>268</v>
      </c>
      <c r="D24" s="19">
        <v>25</v>
      </c>
      <c r="E24" s="19">
        <v>120</v>
      </c>
      <c r="F24" s="29">
        <f t="shared" si="0"/>
        <v>4.8</v>
      </c>
    </row>
    <row r="25" spans="1:6" ht="12.75">
      <c r="A25" s="9"/>
      <c r="B25" s="9"/>
      <c r="C25" s="9"/>
      <c r="D25" s="10">
        <f>SUM(D15:D24)</f>
        <v>10636</v>
      </c>
      <c r="E25" s="10">
        <f>SUM(E15:E24)</f>
        <v>40012</v>
      </c>
      <c r="F25" s="29">
        <f t="shared" si="0"/>
        <v>3.7619405791650995</v>
      </c>
    </row>
    <row r="26" spans="1:6" ht="12.75">
      <c r="A26" s="9"/>
      <c r="B26" s="9"/>
      <c r="C26" s="27" t="s">
        <v>311</v>
      </c>
      <c r="D26" s="9"/>
      <c r="E26" s="9"/>
      <c r="F26" s="9"/>
    </row>
    <row r="27" spans="1:6" ht="12.75">
      <c r="A27" s="9">
        <v>1</v>
      </c>
      <c r="B27" s="9">
        <v>1</v>
      </c>
      <c r="C27" s="10" t="s">
        <v>61</v>
      </c>
      <c r="D27" s="10">
        <v>13162</v>
      </c>
      <c r="E27" s="10">
        <v>28748</v>
      </c>
      <c r="F27" s="30">
        <f aca="true" t="shared" si="1" ref="F27:F42">E27/D27</f>
        <v>2.1841665400395076</v>
      </c>
    </row>
    <row r="28" spans="1:6" ht="12.75">
      <c r="A28" s="9">
        <v>5</v>
      </c>
      <c r="B28" s="9">
        <v>2</v>
      </c>
      <c r="C28" s="10" t="s">
        <v>105</v>
      </c>
      <c r="D28" s="10">
        <v>2614</v>
      </c>
      <c r="E28" s="10">
        <v>12231</v>
      </c>
      <c r="F28" s="30">
        <f t="shared" si="1"/>
        <v>4.679035960214231</v>
      </c>
    </row>
    <row r="29" spans="1:6" ht="12.75">
      <c r="A29" s="9">
        <v>7</v>
      </c>
      <c r="B29" s="9">
        <v>3</v>
      </c>
      <c r="C29" s="10" t="s">
        <v>161</v>
      </c>
      <c r="D29" s="10">
        <v>2697</v>
      </c>
      <c r="E29" s="10">
        <v>8782</v>
      </c>
      <c r="F29" s="30">
        <f t="shared" si="1"/>
        <v>3.256210604375232</v>
      </c>
    </row>
    <row r="30" spans="1:6" ht="12.75">
      <c r="A30" s="52">
        <v>11</v>
      </c>
      <c r="B30" s="9">
        <v>4</v>
      </c>
      <c r="C30" s="53" t="s">
        <v>162</v>
      </c>
      <c r="D30" s="53">
        <v>1256</v>
      </c>
      <c r="E30" s="53">
        <v>4842</v>
      </c>
      <c r="F30" s="30">
        <f t="shared" si="1"/>
        <v>3.855095541401274</v>
      </c>
    </row>
    <row r="31" spans="1:6" ht="12.75">
      <c r="A31" s="9">
        <v>13</v>
      </c>
      <c r="B31" s="9">
        <v>5</v>
      </c>
      <c r="C31" s="10" t="s">
        <v>210</v>
      </c>
      <c r="D31" s="10">
        <v>1676</v>
      </c>
      <c r="E31" s="10">
        <v>4248</v>
      </c>
      <c r="F31" s="30">
        <f t="shared" si="1"/>
        <v>2.5346062052505967</v>
      </c>
    </row>
    <row r="32" spans="1:6" ht="12.75">
      <c r="A32" s="9">
        <v>19</v>
      </c>
      <c r="B32" s="9">
        <v>6</v>
      </c>
      <c r="C32" s="10" t="s">
        <v>174</v>
      </c>
      <c r="D32" s="10">
        <v>877</v>
      </c>
      <c r="E32" s="10">
        <v>3018</v>
      </c>
      <c r="F32" s="30">
        <f t="shared" si="1"/>
        <v>3.4412770809578106</v>
      </c>
    </row>
    <row r="33" spans="1:6" ht="12.75">
      <c r="A33" s="9">
        <v>20</v>
      </c>
      <c r="B33" s="9">
        <v>7</v>
      </c>
      <c r="C33" s="10" t="s">
        <v>256</v>
      </c>
      <c r="D33" s="10">
        <v>553</v>
      </c>
      <c r="E33" s="10">
        <v>1768</v>
      </c>
      <c r="F33" s="30">
        <f t="shared" si="1"/>
        <v>3.1971066907775767</v>
      </c>
    </row>
    <row r="34" spans="1:6" ht="12.75">
      <c r="A34" s="9">
        <v>21</v>
      </c>
      <c r="B34" s="9">
        <v>8</v>
      </c>
      <c r="C34" s="10" t="s">
        <v>222</v>
      </c>
      <c r="D34" s="10">
        <v>458</v>
      </c>
      <c r="E34" s="10">
        <v>1354</v>
      </c>
      <c r="F34" s="30">
        <f t="shared" si="1"/>
        <v>2.9563318777292578</v>
      </c>
    </row>
    <row r="35" spans="1:6" ht="12.75">
      <c r="A35" s="9">
        <v>22</v>
      </c>
      <c r="B35" s="9">
        <v>9</v>
      </c>
      <c r="C35" s="10" t="s">
        <v>245</v>
      </c>
      <c r="D35" s="10">
        <v>382</v>
      </c>
      <c r="E35" s="10">
        <v>1302</v>
      </c>
      <c r="F35" s="30">
        <f t="shared" si="1"/>
        <v>3.4083769633507854</v>
      </c>
    </row>
    <row r="36" spans="1:6" ht="12.75">
      <c r="A36" s="9">
        <v>24</v>
      </c>
      <c r="B36" s="9">
        <v>10</v>
      </c>
      <c r="C36" s="10" t="s">
        <v>246</v>
      </c>
      <c r="D36" s="10">
        <v>404</v>
      </c>
      <c r="E36" s="10">
        <v>1196</v>
      </c>
      <c r="F36" s="30">
        <f t="shared" si="1"/>
        <v>2.9603960396039604</v>
      </c>
    </row>
    <row r="37" spans="1:6" ht="12.75">
      <c r="A37" s="9">
        <v>26</v>
      </c>
      <c r="B37" s="9">
        <v>11</v>
      </c>
      <c r="C37" s="10" t="s">
        <v>242</v>
      </c>
      <c r="D37" s="10">
        <v>308</v>
      </c>
      <c r="E37" s="10">
        <v>878</v>
      </c>
      <c r="F37" s="30">
        <f t="shared" si="1"/>
        <v>2.8506493506493507</v>
      </c>
    </row>
    <row r="38" spans="1:6" ht="12.75">
      <c r="A38" s="9">
        <v>27</v>
      </c>
      <c r="B38" s="9">
        <v>12</v>
      </c>
      <c r="C38" s="10" t="s">
        <v>243</v>
      </c>
      <c r="D38" s="10">
        <v>145</v>
      </c>
      <c r="E38" s="10">
        <v>817</v>
      </c>
      <c r="F38" s="30">
        <f t="shared" si="1"/>
        <v>5.63448275862069</v>
      </c>
    </row>
    <row r="39" spans="1:6" ht="12.75">
      <c r="A39" s="9">
        <v>28</v>
      </c>
      <c r="B39" s="9">
        <v>13</v>
      </c>
      <c r="C39" s="10" t="s">
        <v>274</v>
      </c>
      <c r="D39" s="10">
        <v>446</v>
      </c>
      <c r="E39" s="10">
        <v>767</v>
      </c>
      <c r="F39" s="30">
        <f t="shared" si="1"/>
        <v>1.7197309417040358</v>
      </c>
    </row>
    <row r="40" spans="1:6" ht="12.75">
      <c r="A40" s="9">
        <v>29</v>
      </c>
      <c r="B40" s="9">
        <v>14</v>
      </c>
      <c r="C40" s="10" t="s">
        <v>276</v>
      </c>
      <c r="D40" s="10">
        <v>135</v>
      </c>
      <c r="E40" s="10">
        <v>709</v>
      </c>
      <c r="F40" s="30">
        <f t="shared" si="1"/>
        <v>5.2518518518518515</v>
      </c>
    </row>
    <row r="41" spans="1:6" ht="12.75">
      <c r="A41" s="9">
        <v>30</v>
      </c>
      <c r="B41" s="9">
        <v>15</v>
      </c>
      <c r="C41" s="10" t="s">
        <v>258</v>
      </c>
      <c r="D41" s="10">
        <v>125</v>
      </c>
      <c r="E41" s="10">
        <v>614</v>
      </c>
      <c r="F41" s="30">
        <f t="shared" si="1"/>
        <v>4.912</v>
      </c>
    </row>
    <row r="42" spans="4:6" ht="12.75">
      <c r="D42" s="10">
        <f>SUM(D27:D41)</f>
        <v>25238</v>
      </c>
      <c r="E42" s="10">
        <f>SUM(E27:E41)</f>
        <v>71274</v>
      </c>
      <c r="F42" s="30">
        <f t="shared" si="1"/>
        <v>2.8240748078294633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32.7109375" style="0" customWidth="1"/>
    <col min="12" max="12" width="11.421875" style="0" customWidth="1"/>
  </cols>
  <sheetData>
    <row r="1" spans="2:8" ht="15.75">
      <c r="B1" s="31" t="s">
        <v>353</v>
      </c>
      <c r="C1" s="32"/>
      <c r="D1" s="32"/>
      <c r="E1" s="33"/>
      <c r="F1" s="32"/>
      <c r="G1" s="32"/>
      <c r="H1" s="33"/>
    </row>
    <row r="2" spans="2:8" ht="15.75">
      <c r="B2" s="31" t="s">
        <v>6</v>
      </c>
      <c r="C2" s="32"/>
      <c r="D2" s="32"/>
      <c r="E2" s="33"/>
      <c r="F2" s="32"/>
      <c r="G2" s="32"/>
      <c r="H2" s="33"/>
    </row>
    <row r="3" spans="2:8" ht="15.75">
      <c r="B3" s="34" t="s">
        <v>312</v>
      </c>
      <c r="C3" s="34"/>
      <c r="D3" s="34"/>
      <c r="E3" s="34"/>
      <c r="F3" s="34"/>
      <c r="G3" s="34"/>
      <c r="H3" s="34"/>
    </row>
    <row r="4" spans="2:8" ht="15.75">
      <c r="B4" s="34" t="s">
        <v>6</v>
      </c>
      <c r="C4" s="34"/>
      <c r="D4" s="34"/>
      <c r="E4" s="34"/>
      <c r="F4" s="34"/>
      <c r="G4" s="34"/>
      <c r="H4" s="34"/>
    </row>
    <row r="5" spans="2:8" ht="12.75">
      <c r="B5" s="35" t="s">
        <v>313</v>
      </c>
      <c r="C5" s="36" t="s">
        <v>3</v>
      </c>
      <c r="D5" s="36" t="s">
        <v>314</v>
      </c>
      <c r="E5" s="37" t="s">
        <v>314</v>
      </c>
      <c r="F5" s="36" t="s">
        <v>315</v>
      </c>
      <c r="G5" s="36" t="s">
        <v>314</v>
      </c>
      <c r="H5" s="37" t="s">
        <v>314</v>
      </c>
    </row>
    <row r="6" spans="2:8" ht="12.75">
      <c r="B6" s="35"/>
      <c r="C6" s="36" t="s">
        <v>316</v>
      </c>
      <c r="D6" s="38" t="s">
        <v>7</v>
      </c>
      <c r="E6" s="39" t="s">
        <v>8</v>
      </c>
      <c r="F6" s="40" t="s">
        <v>316</v>
      </c>
      <c r="G6" s="38" t="s">
        <v>7</v>
      </c>
      <c r="H6" s="39" t="s">
        <v>8</v>
      </c>
    </row>
    <row r="7" spans="2:8" ht="12.75">
      <c r="B7" s="61"/>
      <c r="C7" s="62"/>
      <c r="D7" s="62"/>
      <c r="E7" s="63"/>
      <c r="F7" s="62"/>
      <c r="G7" s="62"/>
      <c r="H7" s="63"/>
    </row>
    <row r="8" spans="2:8" ht="12.75">
      <c r="B8" s="61" t="s">
        <v>317</v>
      </c>
      <c r="C8" s="64">
        <v>1288138</v>
      </c>
      <c r="D8" s="64">
        <v>67200</v>
      </c>
      <c r="E8" s="65">
        <v>5.5</v>
      </c>
      <c r="F8" s="64">
        <v>4110039</v>
      </c>
      <c r="G8" s="64">
        <v>152062</v>
      </c>
      <c r="H8" s="65">
        <v>3.8</v>
      </c>
    </row>
    <row r="9" spans="1:8" ht="12.75">
      <c r="A9">
        <v>1</v>
      </c>
      <c r="B9" s="41" t="s">
        <v>318</v>
      </c>
      <c r="C9" s="66">
        <v>256109</v>
      </c>
      <c r="D9" s="66">
        <v>28898</v>
      </c>
      <c r="E9" s="67">
        <v>12.7</v>
      </c>
      <c r="F9" s="66">
        <v>462985</v>
      </c>
      <c r="G9" s="66">
        <v>35076</v>
      </c>
      <c r="H9" s="67">
        <v>8.2</v>
      </c>
    </row>
    <row r="10" spans="1:8" ht="12.75">
      <c r="A10">
        <v>2</v>
      </c>
      <c r="B10" s="42" t="s">
        <v>319</v>
      </c>
      <c r="C10" s="68">
        <v>79624</v>
      </c>
      <c r="D10" s="68">
        <v>10496</v>
      </c>
      <c r="E10" s="69">
        <v>15.2</v>
      </c>
      <c r="F10" s="68">
        <v>275866</v>
      </c>
      <c r="G10" s="68">
        <v>69290</v>
      </c>
      <c r="H10" s="69">
        <v>33.5</v>
      </c>
    </row>
    <row r="11" spans="1:8" ht="12.75">
      <c r="A11">
        <v>3</v>
      </c>
      <c r="B11" s="42" t="s">
        <v>321</v>
      </c>
      <c r="C11" s="68">
        <v>60697</v>
      </c>
      <c r="D11" s="68">
        <v>989</v>
      </c>
      <c r="E11" s="69">
        <v>1.7</v>
      </c>
      <c r="F11" s="68">
        <v>232042</v>
      </c>
      <c r="G11" s="68">
        <v>4560</v>
      </c>
      <c r="H11" s="69">
        <v>2</v>
      </c>
    </row>
    <row r="12" spans="1:8" ht="12.75">
      <c r="A12">
        <v>4</v>
      </c>
      <c r="B12" s="42" t="s">
        <v>322</v>
      </c>
      <c r="C12" s="68">
        <v>51462</v>
      </c>
      <c r="D12" s="68">
        <v>6547</v>
      </c>
      <c r="E12" s="69">
        <v>14.6</v>
      </c>
      <c r="F12" s="68">
        <v>221508</v>
      </c>
      <c r="G12" s="68">
        <v>21152</v>
      </c>
      <c r="H12" s="69">
        <v>10.6</v>
      </c>
    </row>
    <row r="13" spans="1:8" ht="12.75">
      <c r="A13">
        <v>5</v>
      </c>
      <c r="B13" s="42" t="s">
        <v>320</v>
      </c>
      <c r="C13" s="68">
        <v>47222</v>
      </c>
      <c r="D13" s="68">
        <v>3042</v>
      </c>
      <c r="E13" s="69">
        <v>6.9</v>
      </c>
      <c r="F13" s="68">
        <v>206169</v>
      </c>
      <c r="G13" s="68">
        <v>18814</v>
      </c>
      <c r="H13" s="69">
        <v>10</v>
      </c>
    </row>
    <row r="14" spans="1:8" ht="12.75">
      <c r="A14" s="44">
        <v>6</v>
      </c>
      <c r="B14" s="45" t="s">
        <v>323</v>
      </c>
      <c r="C14" s="70">
        <v>55108</v>
      </c>
      <c r="D14" s="70">
        <v>2160</v>
      </c>
      <c r="E14" s="71">
        <v>4.1</v>
      </c>
      <c r="F14" s="70">
        <v>179254</v>
      </c>
      <c r="G14" s="70">
        <v>3415</v>
      </c>
      <c r="H14" s="71">
        <v>1.9</v>
      </c>
    </row>
    <row r="15" spans="1:8" ht="12.75">
      <c r="A15">
        <v>7</v>
      </c>
      <c r="B15" s="42" t="s">
        <v>324</v>
      </c>
      <c r="C15" s="68">
        <v>41837</v>
      </c>
      <c r="D15" s="68">
        <v>4427</v>
      </c>
      <c r="E15" s="69">
        <v>11.8</v>
      </c>
      <c r="F15" s="68">
        <v>175122</v>
      </c>
      <c r="G15" s="68">
        <v>11624</v>
      </c>
      <c r="H15" s="69">
        <v>7.1</v>
      </c>
    </row>
    <row r="16" spans="1:8" ht="12.75">
      <c r="A16" s="46">
        <v>8</v>
      </c>
      <c r="B16" s="42" t="s">
        <v>325</v>
      </c>
      <c r="C16" s="68">
        <v>45604</v>
      </c>
      <c r="D16" s="68">
        <v>2690</v>
      </c>
      <c r="E16" s="69">
        <v>6.3</v>
      </c>
      <c r="F16" s="68">
        <v>156867</v>
      </c>
      <c r="G16" s="68">
        <v>12665</v>
      </c>
      <c r="H16" s="69">
        <v>8.8</v>
      </c>
    </row>
    <row r="17" spans="1:8" ht="12.75">
      <c r="A17">
        <v>9</v>
      </c>
      <c r="B17" s="42" t="s">
        <v>326</v>
      </c>
      <c r="C17" s="68">
        <v>45796</v>
      </c>
      <c r="D17" s="68">
        <v>-1831</v>
      </c>
      <c r="E17" s="69">
        <v>-3.8</v>
      </c>
      <c r="F17" s="68">
        <v>145429</v>
      </c>
      <c r="G17" s="68">
        <v>-5373</v>
      </c>
      <c r="H17" s="69">
        <v>-3.6</v>
      </c>
    </row>
    <row r="18" spans="1:8" ht="12.75">
      <c r="A18">
        <v>10</v>
      </c>
      <c r="B18" s="42" t="s">
        <v>328</v>
      </c>
      <c r="C18" s="68">
        <v>34061</v>
      </c>
      <c r="D18" s="68">
        <v>240</v>
      </c>
      <c r="E18" s="69">
        <v>0.7</v>
      </c>
      <c r="F18" s="68">
        <v>136429</v>
      </c>
      <c r="G18" s="68">
        <v>3322</v>
      </c>
      <c r="H18" s="69">
        <v>2.5</v>
      </c>
    </row>
    <row r="19" spans="1:8" ht="12.75">
      <c r="A19">
        <v>11</v>
      </c>
      <c r="B19" s="42" t="s">
        <v>327</v>
      </c>
      <c r="C19" s="68">
        <v>38560</v>
      </c>
      <c r="D19" s="68">
        <v>-996</v>
      </c>
      <c r="E19" s="69">
        <v>-2.5</v>
      </c>
      <c r="F19" s="68">
        <v>130973</v>
      </c>
      <c r="G19" s="68">
        <v>-6181</v>
      </c>
      <c r="H19" s="69">
        <v>-4.5</v>
      </c>
    </row>
    <row r="20" spans="1:8" ht="12.75">
      <c r="A20" s="46">
        <v>12</v>
      </c>
      <c r="B20" s="42" t="s">
        <v>329</v>
      </c>
      <c r="C20" s="68">
        <v>33384</v>
      </c>
      <c r="D20" s="68">
        <v>-193</v>
      </c>
      <c r="E20" s="69">
        <v>-0.6</v>
      </c>
      <c r="F20" s="68">
        <v>130720</v>
      </c>
      <c r="G20" s="68">
        <v>-706</v>
      </c>
      <c r="H20" s="69">
        <v>-0.5</v>
      </c>
    </row>
    <row r="21" spans="1:8" ht="12.75">
      <c r="A21">
        <v>13</v>
      </c>
      <c r="B21" s="42" t="s">
        <v>331</v>
      </c>
      <c r="C21" s="68">
        <v>42309</v>
      </c>
      <c r="D21" s="68">
        <v>3384</v>
      </c>
      <c r="E21" s="69">
        <v>8.7</v>
      </c>
      <c r="F21" s="68">
        <v>125012</v>
      </c>
      <c r="G21" s="68">
        <v>6254</v>
      </c>
      <c r="H21" s="69">
        <v>5.3</v>
      </c>
    </row>
    <row r="22" spans="1:8" ht="12.75">
      <c r="A22">
        <v>14</v>
      </c>
      <c r="B22" s="42" t="s">
        <v>330</v>
      </c>
      <c r="C22" s="68">
        <v>27849</v>
      </c>
      <c r="D22" s="68">
        <v>1246</v>
      </c>
      <c r="E22" s="69">
        <v>4.7</v>
      </c>
      <c r="F22" s="68">
        <v>124288</v>
      </c>
      <c r="G22" s="68">
        <v>1506</v>
      </c>
      <c r="H22" s="69">
        <v>1.2</v>
      </c>
    </row>
    <row r="23" spans="1:8" ht="12.75">
      <c r="A23">
        <v>15</v>
      </c>
      <c r="B23" s="42" t="s">
        <v>332</v>
      </c>
      <c r="C23" s="68">
        <v>38566</v>
      </c>
      <c r="D23" s="68">
        <v>172</v>
      </c>
      <c r="E23" s="69">
        <v>0.4</v>
      </c>
      <c r="F23" s="68">
        <v>118894</v>
      </c>
      <c r="G23" s="68">
        <v>-2673</v>
      </c>
      <c r="H23" s="69">
        <v>-2.2</v>
      </c>
    </row>
    <row r="24" spans="1:8" ht="12.75">
      <c r="A24">
        <v>16</v>
      </c>
      <c r="B24" s="42" t="s">
        <v>333</v>
      </c>
      <c r="C24" s="68">
        <v>28093</v>
      </c>
      <c r="D24" s="68">
        <v>-1289</v>
      </c>
      <c r="E24" s="69">
        <v>-4.4</v>
      </c>
      <c r="F24" s="68">
        <v>108246</v>
      </c>
      <c r="G24" s="68">
        <v>-2264</v>
      </c>
      <c r="H24" s="69">
        <v>-2</v>
      </c>
    </row>
    <row r="25" spans="1:8" ht="12.75">
      <c r="A25">
        <v>17</v>
      </c>
      <c r="B25" s="42" t="s">
        <v>335</v>
      </c>
      <c r="C25" s="68">
        <v>31044</v>
      </c>
      <c r="D25" s="68">
        <v>2527</v>
      </c>
      <c r="E25" s="69">
        <v>8.9</v>
      </c>
      <c r="F25" s="68">
        <v>103568</v>
      </c>
      <c r="G25" s="68">
        <v>2524</v>
      </c>
      <c r="H25" s="69">
        <v>2.5</v>
      </c>
    </row>
    <row r="26" spans="1:8" ht="12.75">
      <c r="A26">
        <v>18</v>
      </c>
      <c r="B26" s="42" t="s">
        <v>336</v>
      </c>
      <c r="C26" s="68">
        <v>24911</v>
      </c>
      <c r="D26" s="68">
        <v>3126</v>
      </c>
      <c r="E26" s="69">
        <v>14.3</v>
      </c>
      <c r="F26" s="68">
        <v>103103</v>
      </c>
      <c r="G26" s="68">
        <v>9549</v>
      </c>
      <c r="H26" s="69">
        <v>10.2</v>
      </c>
    </row>
    <row r="27" spans="1:8" ht="12.75">
      <c r="A27">
        <v>19</v>
      </c>
      <c r="B27" s="42" t="s">
        <v>337</v>
      </c>
      <c r="C27" s="68">
        <v>22508</v>
      </c>
      <c r="D27" s="68">
        <v>-467</v>
      </c>
      <c r="E27" s="69">
        <v>-2</v>
      </c>
      <c r="F27" s="68">
        <v>93994</v>
      </c>
      <c r="G27" s="68">
        <v>-4773</v>
      </c>
      <c r="H27" s="69">
        <v>-4.8</v>
      </c>
    </row>
    <row r="28" spans="1:8" ht="12.75">
      <c r="A28">
        <v>20</v>
      </c>
      <c r="B28" s="42" t="s">
        <v>338</v>
      </c>
      <c r="C28" s="68">
        <v>20484</v>
      </c>
      <c r="D28" s="68">
        <v>3159</v>
      </c>
      <c r="E28" s="69">
        <v>18.2</v>
      </c>
      <c r="F28" s="68">
        <v>81877</v>
      </c>
      <c r="G28" s="68">
        <v>9374</v>
      </c>
      <c r="H28" s="69">
        <v>12.9</v>
      </c>
    </row>
    <row r="29" spans="1:8" ht="12.75">
      <c r="A29">
        <v>21</v>
      </c>
      <c r="B29" s="42" t="s">
        <v>339</v>
      </c>
      <c r="C29" s="68">
        <v>33423</v>
      </c>
      <c r="D29" s="68">
        <v>3848</v>
      </c>
      <c r="E29" s="69">
        <v>13</v>
      </c>
      <c r="F29" s="68">
        <v>80370</v>
      </c>
      <c r="G29" s="68">
        <v>4047</v>
      </c>
      <c r="H29" s="69">
        <v>5.3</v>
      </c>
    </row>
    <row r="30" spans="1:8" ht="12.75">
      <c r="A30">
        <v>22</v>
      </c>
      <c r="B30" s="42" t="s">
        <v>342</v>
      </c>
      <c r="C30" s="68">
        <v>28425</v>
      </c>
      <c r="D30" s="68">
        <v>-448</v>
      </c>
      <c r="E30" s="69">
        <v>-1.6</v>
      </c>
      <c r="F30" s="68">
        <v>70970</v>
      </c>
      <c r="G30" s="68">
        <v>-1718</v>
      </c>
      <c r="H30" s="69">
        <v>-2.4</v>
      </c>
    </row>
    <row r="31" spans="1:8" ht="12.75">
      <c r="A31">
        <v>23</v>
      </c>
      <c r="B31" s="42" t="s">
        <v>334</v>
      </c>
      <c r="C31" s="68">
        <v>15295</v>
      </c>
      <c r="D31" s="68">
        <v>-1996</v>
      </c>
      <c r="E31" s="69">
        <v>-11.5</v>
      </c>
      <c r="F31" s="68">
        <v>69947</v>
      </c>
      <c r="G31" s="68">
        <v>-7114</v>
      </c>
      <c r="H31" s="69">
        <v>-9.2</v>
      </c>
    </row>
    <row r="32" spans="1:8" ht="12.75">
      <c r="A32">
        <v>24</v>
      </c>
      <c r="B32" s="42" t="s">
        <v>340</v>
      </c>
      <c r="C32" s="68">
        <v>15856</v>
      </c>
      <c r="D32" s="68">
        <v>-612</v>
      </c>
      <c r="E32" s="69">
        <v>-3.7</v>
      </c>
      <c r="F32" s="68">
        <v>68944</v>
      </c>
      <c r="G32" s="68">
        <v>-1920</v>
      </c>
      <c r="H32" s="69">
        <v>-2.7</v>
      </c>
    </row>
    <row r="33" spans="1:8" ht="12.75">
      <c r="A33">
        <v>25</v>
      </c>
      <c r="B33" s="42" t="s">
        <v>343</v>
      </c>
      <c r="C33" s="68">
        <v>16590</v>
      </c>
      <c r="D33" s="68">
        <v>2239</v>
      </c>
      <c r="E33" s="69">
        <v>15.6</v>
      </c>
      <c r="F33" s="68">
        <v>66347</v>
      </c>
      <c r="G33" s="68">
        <v>4275</v>
      </c>
      <c r="H33" s="69">
        <v>6.9</v>
      </c>
    </row>
    <row r="34" spans="1:8" ht="12.75">
      <c r="A34">
        <v>26</v>
      </c>
      <c r="B34" s="42" t="s">
        <v>341</v>
      </c>
      <c r="C34" s="68">
        <v>16647</v>
      </c>
      <c r="D34" s="68">
        <v>-1991</v>
      </c>
      <c r="E34" s="69">
        <v>-10.7</v>
      </c>
      <c r="F34" s="68">
        <v>65089</v>
      </c>
      <c r="G34" s="68">
        <v>-7314</v>
      </c>
      <c r="H34" s="69">
        <v>-10.1</v>
      </c>
    </row>
    <row r="35" spans="1:8" ht="12.75">
      <c r="A35">
        <v>27</v>
      </c>
      <c r="B35" s="42" t="s">
        <v>344</v>
      </c>
      <c r="C35" s="68">
        <v>23189</v>
      </c>
      <c r="D35" s="68">
        <v>-3282</v>
      </c>
      <c r="E35" s="69">
        <v>-12.4</v>
      </c>
      <c r="F35" s="68">
        <v>64902</v>
      </c>
      <c r="G35" s="68">
        <v>-4000</v>
      </c>
      <c r="H35" s="69">
        <v>-5.8</v>
      </c>
    </row>
    <row r="36" spans="1:8" ht="12.75">
      <c r="A36">
        <v>28</v>
      </c>
      <c r="B36" s="42" t="s">
        <v>345</v>
      </c>
      <c r="C36" s="68">
        <v>13407</v>
      </c>
      <c r="D36" s="68">
        <v>-7835</v>
      </c>
      <c r="E36" s="69">
        <v>-36.9</v>
      </c>
      <c r="F36" s="68">
        <v>56303</v>
      </c>
      <c r="G36" s="68">
        <v>-29296</v>
      </c>
      <c r="H36" s="69">
        <v>-34.2</v>
      </c>
    </row>
    <row r="37" spans="1:8" ht="12.75">
      <c r="A37">
        <v>29</v>
      </c>
      <c r="B37" s="42" t="s">
        <v>346</v>
      </c>
      <c r="C37" s="68">
        <v>18010</v>
      </c>
      <c r="D37" s="68">
        <v>127</v>
      </c>
      <c r="E37" s="69">
        <v>0.7</v>
      </c>
      <c r="F37" s="68">
        <v>55755</v>
      </c>
      <c r="G37" s="68">
        <v>2256</v>
      </c>
      <c r="H37" s="69">
        <v>4.2</v>
      </c>
    </row>
    <row r="38" spans="1:8" ht="12.75">
      <c r="A38">
        <v>30</v>
      </c>
      <c r="B38" s="42" t="s">
        <v>347</v>
      </c>
      <c r="C38" s="68">
        <v>11373</v>
      </c>
      <c r="D38" s="68">
        <v>-1099</v>
      </c>
      <c r="E38" s="69">
        <v>-8.8</v>
      </c>
      <c r="F38" s="68">
        <v>48522</v>
      </c>
      <c r="G38" s="68">
        <v>-6345</v>
      </c>
      <c r="H38" s="69">
        <v>-11.6</v>
      </c>
    </row>
    <row r="39" spans="1:8" ht="12.75">
      <c r="A39">
        <v>31</v>
      </c>
      <c r="B39" s="42" t="s">
        <v>348</v>
      </c>
      <c r="C39" s="68">
        <v>19559</v>
      </c>
      <c r="D39" s="68">
        <v>1968</v>
      </c>
      <c r="E39" s="69">
        <v>11.2</v>
      </c>
      <c r="F39" s="68">
        <v>41090</v>
      </c>
      <c r="G39" s="68">
        <v>3268</v>
      </c>
      <c r="H39" s="69">
        <v>8.6</v>
      </c>
    </row>
    <row r="40" spans="1:8" ht="12.75">
      <c r="A40">
        <v>32</v>
      </c>
      <c r="B40" s="42" t="s">
        <v>350</v>
      </c>
      <c r="C40" s="68">
        <v>26085</v>
      </c>
      <c r="D40" s="68">
        <v>6110</v>
      </c>
      <c r="E40" s="69">
        <v>30.6</v>
      </c>
      <c r="F40" s="68">
        <v>40879</v>
      </c>
      <c r="G40" s="68">
        <v>5679</v>
      </c>
      <c r="H40" s="69">
        <v>16.1</v>
      </c>
    </row>
    <row r="41" spans="1:8" ht="12.75">
      <c r="A41">
        <v>33</v>
      </c>
      <c r="B41" s="42" t="s">
        <v>349</v>
      </c>
      <c r="C41" s="68">
        <v>14728</v>
      </c>
      <c r="D41" s="68">
        <v>63</v>
      </c>
      <c r="E41" s="69">
        <v>0.4</v>
      </c>
      <c r="F41" s="68">
        <v>37567</v>
      </c>
      <c r="G41" s="68">
        <v>83</v>
      </c>
      <c r="H41" s="69">
        <v>0.2</v>
      </c>
    </row>
    <row r="42" spans="1:8" ht="12.75">
      <c r="A42">
        <v>34</v>
      </c>
      <c r="B42" s="42" t="s">
        <v>351</v>
      </c>
      <c r="C42" s="68">
        <v>10323</v>
      </c>
      <c r="D42" s="68">
        <v>1781</v>
      </c>
      <c r="E42" s="69">
        <v>20.8</v>
      </c>
      <c r="F42" s="68">
        <v>31008</v>
      </c>
      <c r="G42" s="68">
        <v>3006</v>
      </c>
      <c r="H42" s="69">
        <v>10.7</v>
      </c>
    </row>
    <row r="43" spans="2:8" ht="12.75">
      <c r="B43" s="42" t="s">
        <v>289</v>
      </c>
      <c r="C43" s="1"/>
      <c r="D43" s="1"/>
      <c r="E43" s="43"/>
      <c r="F43" s="1"/>
      <c r="G43" s="1"/>
      <c r="H43" s="43"/>
    </row>
    <row r="44" spans="2:8" ht="12.75">
      <c r="B44" s="42" t="s">
        <v>288</v>
      </c>
      <c r="C44" s="1"/>
      <c r="D44" s="1"/>
      <c r="E44" s="43"/>
      <c r="F44" s="1"/>
      <c r="G44" s="1"/>
      <c r="H44" s="43"/>
    </row>
    <row r="47" spans="1:2" ht="12.75">
      <c r="A47" s="3" t="s">
        <v>352</v>
      </c>
      <c r="B47" s="3" t="s">
        <v>297</v>
      </c>
    </row>
    <row r="48" spans="1:2" ht="15">
      <c r="A48" s="47">
        <v>2000</v>
      </c>
      <c r="B48" s="48">
        <v>168373</v>
      </c>
    </row>
    <row r="49" spans="1:2" ht="15">
      <c r="A49" s="47">
        <v>2001</v>
      </c>
      <c r="B49" s="48">
        <v>174476</v>
      </c>
    </row>
    <row r="50" spans="1:2" ht="15">
      <c r="A50" s="47">
        <v>2002</v>
      </c>
      <c r="B50" s="49">
        <v>172935</v>
      </c>
    </row>
    <row r="51" spans="1:2" ht="15">
      <c r="A51" s="47">
        <v>2003</v>
      </c>
      <c r="B51" s="49">
        <v>193696</v>
      </c>
    </row>
    <row r="52" spans="1:2" ht="15">
      <c r="A52" s="47">
        <v>2004</v>
      </c>
      <c r="B52" s="49">
        <v>181498</v>
      </c>
    </row>
    <row r="53" spans="1:2" ht="15">
      <c r="A53" s="47">
        <v>2005</v>
      </c>
      <c r="B53" s="49">
        <v>175630</v>
      </c>
    </row>
    <row r="54" spans="1:2" ht="15">
      <c r="A54" s="47">
        <v>2006</v>
      </c>
      <c r="B54" s="49">
        <v>168164</v>
      </c>
    </row>
    <row r="55" spans="1:2" ht="15">
      <c r="A55" s="47">
        <v>2007</v>
      </c>
      <c r="B55" s="49">
        <v>176199</v>
      </c>
    </row>
    <row r="56" spans="1:2" ht="15">
      <c r="A56" s="47">
        <v>2008</v>
      </c>
      <c r="B56" s="49">
        <v>174990</v>
      </c>
    </row>
    <row r="57" spans="1:2" ht="15">
      <c r="A57" s="47">
        <v>2009</v>
      </c>
      <c r="B57" s="49">
        <v>170410</v>
      </c>
    </row>
    <row r="58" spans="1:2" ht="15">
      <c r="A58" s="47">
        <v>2010</v>
      </c>
      <c r="B58" s="49">
        <v>160228</v>
      </c>
    </row>
    <row r="59" spans="1:2" ht="15">
      <c r="A59" s="47">
        <v>2011</v>
      </c>
      <c r="B59" s="49">
        <v>166484</v>
      </c>
    </row>
    <row r="60" spans="1:2" ht="15">
      <c r="A60" s="47">
        <v>2012</v>
      </c>
      <c r="B60" s="49">
        <v>173527</v>
      </c>
    </row>
    <row r="61" spans="1:2" ht="15">
      <c r="A61" s="47">
        <v>2013</v>
      </c>
      <c r="B61" s="49">
        <v>159425</v>
      </c>
    </row>
    <row r="62" spans="1:2" ht="15">
      <c r="A62" s="47">
        <v>2014</v>
      </c>
      <c r="B62" s="49">
        <v>175839</v>
      </c>
    </row>
    <row r="63" spans="1:2" ht="15">
      <c r="A63" s="47">
        <v>2015</v>
      </c>
      <c r="B63" s="49">
        <v>179254</v>
      </c>
    </row>
  </sheetData>
  <sheetProtection/>
  <conditionalFormatting sqref="B63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U0204218</dc:creator>
  <cp:keywords/>
  <dc:description/>
  <cp:lastModifiedBy>Marcus</cp:lastModifiedBy>
  <cp:lastPrinted>2006-09-29T06:36:30Z</cp:lastPrinted>
  <dcterms:created xsi:type="dcterms:W3CDTF">2006-05-02T08:09:54Z</dcterms:created>
  <dcterms:modified xsi:type="dcterms:W3CDTF">2015-07-21T15:24:45Z</dcterms:modified>
  <cp:category/>
  <cp:version/>
  <cp:contentType/>
  <cp:contentStatus/>
</cp:coreProperties>
</file>